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hizitii\Achizitii.2023\Referate.necesitate.2023\"/>
    </mc:Choice>
  </mc:AlternateContent>
  <xr:revisionPtr revIDLastSave="0" documentId="13_ncr:1_{FED8CFE2-42A6-4C5F-8EE2-8C80D0E16F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cembrie" sheetId="4" r:id="rId1"/>
    <sheet name="2023" sheetId="5" r:id="rId2"/>
    <sheet name="Buget" sheetId="6" r:id="rId3"/>
    <sheet name="Sheet1" sheetId="7" r:id="rId4"/>
  </sheets>
  <definedNames>
    <definedName name="_xlnm.Print_Titles" localSheetId="1">'2023'!#REF!</definedName>
    <definedName name="_xlnm.Print_Titles" localSheetId="0">decembrie!$15:$15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" i="4" l="1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3" i="7"/>
  <c r="G54" i="7" l="1"/>
  <c r="I2" i="7" s="1"/>
  <c r="G116" i="4" l="1"/>
  <c r="G117" i="4" s="1"/>
  <c r="K117" i="4" s="1"/>
  <c r="E127" i="4" s="1"/>
  <c r="G73" i="4"/>
  <c r="C127" i="4" l="1"/>
  <c r="B10" i="6"/>
  <c r="B9" i="6"/>
  <c r="B8" i="6"/>
  <c r="B7" i="6"/>
  <c r="G65" i="4" l="1"/>
  <c r="G68" i="4" l="1"/>
  <c r="G64" i="4"/>
  <c r="G66" i="4"/>
  <c r="B17" i="6" l="1"/>
  <c r="B16" i="6"/>
  <c r="B15" i="6"/>
  <c r="B14" i="6"/>
  <c r="B13" i="6"/>
  <c r="B12" i="6"/>
  <c r="B11" i="6"/>
  <c r="B6" i="6"/>
  <c r="B5" i="6"/>
  <c r="G108" i="4"/>
  <c r="G15" i="5"/>
  <c r="G14" i="5"/>
  <c r="G13" i="5"/>
  <c r="G12" i="5"/>
  <c r="G11" i="5"/>
  <c r="G10" i="5"/>
  <c r="G9" i="5"/>
  <c r="G8" i="5"/>
  <c r="G7" i="5"/>
  <c r="G6" i="5"/>
  <c r="G5" i="5"/>
  <c r="G4" i="5"/>
  <c r="G3" i="5"/>
  <c r="G75" i="4"/>
  <c r="G16" i="5" l="1"/>
  <c r="K16" i="5" s="1"/>
  <c r="G107" i="4"/>
  <c r="G105" i="4"/>
  <c r="G104" i="4"/>
  <c r="G103" i="4"/>
  <c r="G102" i="4"/>
  <c r="G101" i="4"/>
  <c r="G100" i="4"/>
  <c r="G99" i="4"/>
  <c r="G98" i="4"/>
  <c r="G94" i="4"/>
  <c r="G93" i="4"/>
  <c r="G89" i="4"/>
  <c r="G90" i="4" s="1"/>
  <c r="G85" i="4"/>
  <c r="G84" i="4"/>
  <c r="G80" i="4"/>
  <c r="G74" i="4"/>
  <c r="G72" i="4"/>
  <c r="G71" i="4"/>
  <c r="G70" i="4"/>
  <c r="G69" i="4"/>
  <c r="G67" i="4"/>
  <c r="G63" i="4"/>
  <c r="G62" i="4"/>
  <c r="G58" i="4"/>
  <c r="G57" i="4"/>
  <c r="G56" i="4"/>
  <c r="G18" i="4"/>
  <c r="G76" i="4" l="1"/>
  <c r="C120" i="4" s="1"/>
  <c r="G81" i="4"/>
  <c r="C121" i="4" s="1"/>
  <c r="G86" i="4"/>
  <c r="K86" i="4" s="1"/>
  <c r="E122" i="4" s="1"/>
  <c r="G95" i="4"/>
  <c r="K95" i="4" s="1"/>
  <c r="E124" i="4" s="1"/>
  <c r="G109" i="4"/>
  <c r="K109" i="4" s="1"/>
  <c r="E125" i="4" s="1"/>
  <c r="G113" i="4"/>
  <c r="K113" i="4" s="1"/>
  <c r="E126" i="4" s="1"/>
  <c r="G59" i="4"/>
  <c r="C119" i="4" s="1"/>
  <c r="C123" i="4"/>
  <c r="K90" i="4"/>
  <c r="E123" i="4" s="1"/>
  <c r="K81" i="4" l="1"/>
  <c r="E121" i="4" s="1"/>
  <c r="C125" i="4"/>
  <c r="C122" i="4"/>
  <c r="C126" i="4"/>
  <c r="K76" i="4"/>
  <c r="E120" i="4" s="1"/>
  <c r="C124" i="4"/>
  <c r="K59" i="4"/>
  <c r="E119" i="4" s="1"/>
  <c r="E128" i="4" l="1"/>
  <c r="C128" i="4"/>
</calcChain>
</file>

<file path=xl/sharedStrings.xml><?xml version="1.0" encoding="utf-8"?>
<sst xmlns="http://schemas.openxmlformats.org/spreadsheetml/2006/main" count="954" uniqueCount="231">
  <si>
    <t>Compartimentul Administrativ</t>
  </si>
  <si>
    <t>Nr.
crt.</t>
  </si>
  <si>
    <t>Denumirea bunurilor</t>
  </si>
  <si>
    <t>U/M</t>
  </si>
  <si>
    <t>Canti-
tate</t>
  </si>
  <si>
    <t>Materiale de birotică, papetărie</t>
  </si>
  <si>
    <t>buc</t>
  </si>
  <si>
    <t>set</t>
  </si>
  <si>
    <t>TOTAL</t>
  </si>
  <si>
    <t>Materiale pentru toalete, întreţinerea localului şi mobilierului</t>
  </si>
  <si>
    <t>Director,</t>
  </si>
  <si>
    <t>AVIZAT,</t>
  </si>
  <si>
    <t>Întocmit,</t>
  </si>
  <si>
    <t>....................................................</t>
  </si>
  <si>
    <t>Art.bug. 20.01.01.</t>
  </si>
  <si>
    <t>Art.bug. 20.01.02.</t>
  </si>
  <si>
    <t>Art.bug. 20.01.03.</t>
  </si>
  <si>
    <t>Încălzit, iluminat și forță motrică</t>
  </si>
  <si>
    <t>lei</t>
  </si>
  <si>
    <t>Art.bug. 20.01.04.</t>
  </si>
  <si>
    <t>Apă, canal și salubritate</t>
  </si>
  <si>
    <t>Art.bug. 20.01.08.</t>
  </si>
  <si>
    <t xml:space="preserve">Poștă, telecomunicații, radio, tv, internet </t>
  </si>
  <si>
    <t>Art.bug. 20.01.30.</t>
  </si>
  <si>
    <t>Alte bunuri și servicii pentru întreținere și funcționare</t>
  </si>
  <si>
    <t xml:space="preserve">PROGRAMUL ANUAL </t>
  </si>
  <si>
    <t>22852000-7</t>
  </si>
  <si>
    <t>64211000-8</t>
  </si>
  <si>
    <t>71314000-2</t>
  </si>
  <si>
    <t>90600000-3</t>
  </si>
  <si>
    <t>CPV</t>
  </si>
  <si>
    <t>Valoare
-lei fără tva-</t>
  </si>
  <si>
    <t>Preț 
unitar
-lei cu tva-</t>
  </si>
  <si>
    <t>Sursa de
finanțare</t>
  </si>
  <si>
    <t>Proces de
achiziție</t>
  </si>
  <si>
    <t>Dată
finali-
zare</t>
  </si>
  <si>
    <t>Dată
iniți-
ere</t>
  </si>
  <si>
    <t>Procedură
atribuire</t>
  </si>
  <si>
    <t>Trim.IV</t>
  </si>
  <si>
    <t>buget.stat</t>
  </si>
  <si>
    <t>Trim.I</t>
  </si>
  <si>
    <t>online</t>
  </si>
  <si>
    <t>chirie</t>
  </si>
  <si>
    <t>APROB,</t>
  </si>
  <si>
    <t>Compartiment financiar-contabil</t>
  </si>
  <si>
    <t>90600000-4</t>
  </si>
  <si>
    <t>Apă, canal</t>
  </si>
  <si>
    <t>Salubritate</t>
  </si>
  <si>
    <t>64211000-9</t>
  </si>
  <si>
    <t>Poștă, telecomunicații</t>
  </si>
  <si>
    <t>Internet</t>
  </si>
  <si>
    <t>Responsabil cu achizițiile publice</t>
  </si>
  <si>
    <t>ing. Vasile NICHIFOROV</t>
  </si>
  <si>
    <t>Administrator patrimoniu,</t>
  </si>
  <si>
    <t>20.01.01.</t>
  </si>
  <si>
    <t>20.01.02.</t>
  </si>
  <si>
    <t>20.01.03.</t>
  </si>
  <si>
    <t>20.01.04.</t>
  </si>
  <si>
    <t>20.01.08.</t>
  </si>
  <si>
    <t>20.01.30.</t>
  </si>
  <si>
    <t>Art.bug. 20.01.07.</t>
  </si>
  <si>
    <t>Transport</t>
  </si>
  <si>
    <t>Decontare navetă profesori</t>
  </si>
  <si>
    <t>offline</t>
  </si>
  <si>
    <t>20.01.07.</t>
  </si>
  <si>
    <t>cump.dir.</t>
  </si>
  <si>
    <t>Total fără tva</t>
  </si>
  <si>
    <t>60112000-6</t>
  </si>
  <si>
    <t>contract</t>
  </si>
  <si>
    <t>rapoarte</t>
  </si>
  <si>
    <t>ec. Doina Ioana ȘCHIOPU</t>
  </si>
  <si>
    <t>Total cu tva</t>
  </si>
  <si>
    <t>19521100-5</t>
  </si>
  <si>
    <t>Perforator metal 40/45 coli</t>
  </si>
  <si>
    <t>Separator carton 105*240, 100 buc/set</t>
  </si>
  <si>
    <t>30125100-2</t>
  </si>
  <si>
    <t>Reparații imprimante</t>
  </si>
  <si>
    <t xml:space="preserve">50323000-5 </t>
  </si>
  <si>
    <t>Total</t>
  </si>
  <si>
    <t>Cartușe imprimante</t>
  </si>
  <si>
    <t>Role profesionale 100 m, 2 straturi</t>
  </si>
  <si>
    <t xml:space="preserve">Prosoape împăt.V1 200 strat/ 4 buc </t>
  </si>
  <si>
    <t>Hârtie copiator A4 80 gr</t>
  </si>
  <si>
    <t>30197220-4</t>
  </si>
  <si>
    <t>22816100-4</t>
  </si>
  <si>
    <t>30197110-0</t>
  </si>
  <si>
    <t>30197210-1</t>
  </si>
  <si>
    <t>30197320-5</t>
  </si>
  <si>
    <t>30197330-8</t>
  </si>
  <si>
    <t>30192121-5</t>
  </si>
  <si>
    <t>30199600-6</t>
  </si>
  <si>
    <t>30199120-7</t>
  </si>
  <si>
    <t xml:space="preserve">39514200-0 </t>
  </si>
  <si>
    <t>Consultanță în tehnologia informației</t>
  </si>
  <si>
    <t>Reparații calculatoare</t>
  </si>
  <si>
    <t>Abonament lex2020</t>
  </si>
  <si>
    <t>48900000-7</t>
  </si>
  <si>
    <t>72600000-6</t>
  </si>
  <si>
    <t>Control medical pentru personalul instituției</t>
  </si>
  <si>
    <t>85147000-1</t>
  </si>
  <si>
    <t>Reumplere cu toner cartuș HP</t>
  </si>
  <si>
    <t>50323100-6</t>
  </si>
  <si>
    <t>Server web</t>
  </si>
  <si>
    <t>4882500-7</t>
  </si>
  <si>
    <t>Service trim. sistem alarmare</t>
  </si>
  <si>
    <t>50313100-3</t>
  </si>
  <si>
    <t>Servicii de mentenanță și actualizare software</t>
  </si>
  <si>
    <t>72261000-2</t>
  </si>
  <si>
    <t>lună</t>
  </si>
  <si>
    <t>Servicii întreținere program evdoc</t>
  </si>
  <si>
    <t>72267000-4</t>
  </si>
  <si>
    <t>Servicii monitorizare sistem alarmare</t>
  </si>
  <si>
    <t>79711000-1</t>
  </si>
  <si>
    <t>Agrafe 28 mm zincate/100 buc/set</t>
  </si>
  <si>
    <t>Biblioraft pp lux A4/5cm diverse culori</t>
  </si>
  <si>
    <t>Biblioraft pp lux A7/8cm diverse culori</t>
  </si>
  <si>
    <t>Capse 23/10, 1000 buc/set</t>
  </si>
  <si>
    <t>Cub adeziv 320 file</t>
  </si>
  <si>
    <t>top</t>
  </si>
  <si>
    <t xml:space="preserve">Capsator </t>
  </si>
  <si>
    <t>Alcool sanitar 0,5 l</t>
  </si>
  <si>
    <t xml:space="preserve">Burete pentru vase modero </t>
  </si>
  <si>
    <t>litri</t>
  </si>
  <si>
    <t>Gel dezinfectant Purell, 1200 ml</t>
  </si>
  <si>
    <t>Saci menajeri 35 l, 50 buc/set</t>
  </si>
  <si>
    <t xml:space="preserve">Lavete multifuncționale </t>
  </si>
  <si>
    <t>Lavete umede</t>
  </si>
  <si>
    <t>Folie protecție A4, 100 buc/set</t>
  </si>
  <si>
    <t>24322500-2</t>
  </si>
  <si>
    <t xml:space="preserve">39292110-9 </t>
  </si>
  <si>
    <t>24455000-8</t>
  </si>
  <si>
    <t>18937000-6</t>
  </si>
  <si>
    <t xml:space="preserve">39525600-4 </t>
  </si>
  <si>
    <t xml:space="preserve">39525800-6 </t>
  </si>
  <si>
    <t>71314000-3</t>
  </si>
  <si>
    <t xml:space="preserve">Încălzit </t>
  </si>
  <si>
    <t>Energie electrică</t>
  </si>
  <si>
    <t>71.01.02.</t>
  </si>
  <si>
    <t>71.01.30.</t>
  </si>
  <si>
    <t>Materiale diverse</t>
  </si>
  <si>
    <t>20.01.09.</t>
  </si>
  <si>
    <t xml:space="preserve">39111100-4 </t>
  </si>
  <si>
    <t>20.05.30.</t>
  </si>
  <si>
    <t>Trim.II</t>
  </si>
  <si>
    <t>Săpun lichid</t>
  </si>
  <si>
    <t>33711900-6</t>
  </si>
  <si>
    <t>Taxe notariale și judecătărești</t>
  </si>
  <si>
    <t>an</t>
  </si>
  <si>
    <t>Art.bug.</t>
  </si>
  <si>
    <t>Total an</t>
  </si>
  <si>
    <t>Trim.III</t>
  </si>
  <si>
    <t>20.13.</t>
  </si>
  <si>
    <t>prof. Daniel TAȚA</t>
  </si>
  <si>
    <t xml:space="preserve">Detergent geamuri economic </t>
  </si>
  <si>
    <t>Detergent parchet economic</t>
  </si>
  <si>
    <t xml:space="preserve">Hârtie igienică emeka 3str </t>
  </si>
  <si>
    <t>Detergent gresie și faianță</t>
  </si>
  <si>
    <t>Reumplere cu toner cartușe imprimante</t>
  </si>
  <si>
    <t>33761000-2</t>
  </si>
  <si>
    <t>48825000-7</t>
  </si>
  <si>
    <t>Bugetul pe anul 2022</t>
  </si>
  <si>
    <t>20.11.</t>
  </si>
  <si>
    <t>Art.bug. 20.11.</t>
  </si>
  <si>
    <t>Cărți, publicații și materiale documentare</t>
  </si>
  <si>
    <t>Cărți, publicații</t>
  </si>
  <si>
    <t>Rolă derulat matik</t>
  </si>
  <si>
    <t>39514200-1</t>
  </si>
  <si>
    <t>Art.bug. 20.13.</t>
  </si>
  <si>
    <t>Pregătire profesională</t>
  </si>
  <si>
    <t>Cursuri de pregătire online</t>
  </si>
  <si>
    <t>Agrafe 50 spree color.</t>
  </si>
  <si>
    <t>Ascuțitoare map shaker simplă</t>
  </si>
  <si>
    <t>Banda dublu adezivă 25*33</t>
  </si>
  <si>
    <t>Banda dublu adezivă 50*33</t>
  </si>
  <si>
    <t>Banda mascare basic 50m/25mm</t>
  </si>
  <si>
    <t>Bandă scotch 19mm*33m alb mat</t>
  </si>
  <si>
    <t>Baterii deli r3-aaa 2/set</t>
  </si>
  <si>
    <t>Baterii deli r6-aa 2/set</t>
  </si>
  <si>
    <t>Caiet mecanic 2 inele</t>
  </si>
  <si>
    <t>Caiet mecanic 4 inele</t>
  </si>
  <si>
    <t>Carton 4/160 250/top.</t>
  </si>
  <si>
    <t>Cipboard deli negru simplu</t>
  </si>
  <si>
    <t>Clips koobic 19mm 12/set</t>
  </si>
  <si>
    <t>Clips koobic 32mm 12/set</t>
  </si>
  <si>
    <t>Clips koobic 51mm 12/set</t>
  </si>
  <si>
    <t>Corector f1 optima</t>
  </si>
  <si>
    <t xml:space="preserve">Creion 0,7 rotring </t>
  </si>
  <si>
    <t>Cub 90x90 +suport</t>
  </si>
  <si>
    <t>Cub adeziv 76*76 /500 neon.2</t>
  </si>
  <si>
    <t>Decapsator 3a</t>
  </si>
  <si>
    <t>Dispenser deli</t>
  </si>
  <si>
    <t>Dosar 1/2 alb duplex.</t>
  </si>
  <si>
    <t>Dosar plastic 25/set diverse culori</t>
  </si>
  <si>
    <t>Etichete adezive 24/A4</t>
  </si>
  <si>
    <t>Etichete adezive 40/A4</t>
  </si>
  <si>
    <t>Etichete adezive diverse</t>
  </si>
  <si>
    <t>Evidențiator 4/set</t>
  </si>
  <si>
    <t>Guma facatis s20</t>
  </si>
  <si>
    <t>Hârtie copiator select A3</t>
  </si>
  <si>
    <t>Intercalator color 10 buc/set</t>
  </si>
  <si>
    <t>Lipici stick kores 20gr</t>
  </si>
  <si>
    <t>Mapa deli  b5 bf+fermoar</t>
  </si>
  <si>
    <t>Mapă birou planet</t>
  </si>
  <si>
    <t>Marker deli 2 capete</t>
  </si>
  <si>
    <t>Marker whiteboard</t>
  </si>
  <si>
    <t xml:space="preserve">Mină 0,7 rotring </t>
  </si>
  <si>
    <t>Mouse wireless</t>
  </si>
  <si>
    <t>Notes adeziv 14*47 săgeată</t>
  </si>
  <si>
    <t>Pix erasable 2/set baoke</t>
  </si>
  <si>
    <t>Scotch dublu adeziv buretat</t>
  </si>
  <si>
    <t>Etichete adezive 12/A4</t>
  </si>
  <si>
    <t>30192133-2</t>
  </si>
  <si>
    <t xml:space="preserve">44424200-0 </t>
  </si>
  <si>
    <t>31651000-4</t>
  </si>
  <si>
    <t>31411000-0</t>
  </si>
  <si>
    <t>30191130-4</t>
  </si>
  <si>
    <t>33141120-7</t>
  </si>
  <si>
    <t>30192160-0</t>
  </si>
  <si>
    <t>30192126-0</t>
  </si>
  <si>
    <t>30197321-2</t>
  </si>
  <si>
    <t>30199760-5</t>
  </si>
  <si>
    <t>24911200-5</t>
  </si>
  <si>
    <t>30237410-6</t>
  </si>
  <si>
    <t>30192100-2</t>
  </si>
  <si>
    <t>30192125-3</t>
  </si>
  <si>
    <t xml:space="preserve">39263100-4 </t>
  </si>
  <si>
    <t>Servicii de ssm și psi</t>
  </si>
  <si>
    <t>Nr. 4473 din 29.12.2022.</t>
  </si>
  <si>
    <t>al achiziţiilor publice - produse, servicii, lucrări - pentru anul 2023</t>
  </si>
  <si>
    <t>29.12.2022.</t>
  </si>
  <si>
    <t>Etichete adezive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</si>
</sst>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8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u/>
      <sz val="20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i/>
      <u/>
      <sz val="14"/>
      <color theme="1"/>
      <name val="Times New Roman"/>
      <family val="1"/>
    </font>
    <font>
      <i/>
      <u/>
      <sz val="14"/>
      <name val="Times New Roman"/>
      <family val="1"/>
    </font>
    <font>
      <b/>
      <sz val="12"/>
      <color theme="1"/>
      <name val="Times New Roman"/>
      <family val="1"/>
    </font>
    <font>
      <b/>
      <i/>
      <sz val="14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i/>
      <sz val="10"/>
      <color theme="1"/>
      <name val="Times New Roman"/>
      <family val="1"/>
    </font>
    <font>
      <i/>
      <sz val="12"/>
      <name val="Times New Roman"/>
      <family val="1"/>
    </font>
    <font>
      <b/>
      <i/>
      <u/>
      <sz val="18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16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name val="Arial"/>
      <family val="2"/>
    </font>
    <font>
      <b/>
      <sz val="26"/>
      <color rgb="FF7030A0"/>
      <name val="Times New Roman"/>
      <family val="1"/>
    </font>
    <font>
      <sz val="10"/>
      <color rgb="FFC00000"/>
      <name val="Times New Roman"/>
      <family val="1"/>
    </font>
    <font>
      <b/>
      <sz val="20"/>
      <color rgb="FF0070C0"/>
      <name val="Times New Roman"/>
      <family val="1"/>
    </font>
    <font>
      <sz val="16"/>
      <color rgb="FFC00000"/>
      <name val="Times New Roman"/>
      <family val="1"/>
    </font>
    <font>
      <b/>
      <sz val="16"/>
      <color rgb="FF0070C0"/>
      <name val="Times New Roman"/>
      <family val="1"/>
    </font>
    <font>
      <i/>
      <sz val="18"/>
      <name val="Times New Roman"/>
      <family val="1"/>
    </font>
    <font>
      <sz val="1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i/>
      <sz val="9"/>
      <color theme="1"/>
      <name val="Times New Roman"/>
      <family val="1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2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" fontId="14" fillId="0" borderId="17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4" fontId="21" fillId="0" borderId="6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" fontId="23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21" fillId="0" borderId="16" xfId="0" applyNumberFormat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" fontId="21" fillId="0" borderId="20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4" fontId="21" fillId="0" borderId="5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4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6" fillId="0" borderId="2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center" vertical="center"/>
    </xf>
    <xf numFmtId="4" fontId="21" fillId="0" borderId="7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1" fontId="10" fillId="0" borderId="11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4" fontId="21" fillId="0" borderId="15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8" fillId="0" borderId="3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4" fontId="21" fillId="0" borderId="30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9" fillId="0" borderId="0" xfId="0" applyNumberFormat="1" applyFont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164" fontId="31" fillId="0" borderId="2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" fontId="30" fillId="0" borderId="16" xfId="0" applyNumberFormat="1" applyFont="1" applyBorder="1" applyAlignment="1">
      <alignment horizontal="center" vertical="center"/>
    </xf>
    <xf numFmtId="165" fontId="29" fillId="0" borderId="11" xfId="0" applyNumberFormat="1" applyFont="1" applyBorder="1" applyAlignment="1">
      <alignment horizontal="right" vertical="center"/>
    </xf>
    <xf numFmtId="165" fontId="32" fillId="0" borderId="33" xfId="0" applyNumberFormat="1" applyFont="1" applyBorder="1" applyAlignment="1">
      <alignment horizontal="right" vertical="center"/>
    </xf>
    <xf numFmtId="165" fontId="32" fillId="0" borderId="34" xfId="0" applyNumberFormat="1" applyFont="1" applyBorder="1" applyAlignment="1">
      <alignment horizontal="right" vertical="center"/>
    </xf>
    <xf numFmtId="4" fontId="30" fillId="0" borderId="6" xfId="0" applyNumberFormat="1" applyFont="1" applyBorder="1" applyAlignment="1">
      <alignment horizontal="center" vertical="center"/>
    </xf>
    <xf numFmtId="165" fontId="29" fillId="0" borderId="7" xfId="0" applyNumberFormat="1" applyFont="1" applyBorder="1" applyAlignment="1">
      <alignment horizontal="right" vertical="center"/>
    </xf>
    <xf numFmtId="165" fontId="32" fillId="0" borderId="35" xfId="0" applyNumberFormat="1" applyFont="1" applyBorder="1" applyAlignment="1">
      <alignment horizontal="right" vertical="center"/>
    </xf>
    <xf numFmtId="165" fontId="32" fillId="0" borderId="36" xfId="0" applyNumberFormat="1" applyFont="1" applyBorder="1" applyAlignment="1">
      <alignment horizontal="right" vertical="center"/>
    </xf>
    <xf numFmtId="4" fontId="30" fillId="0" borderId="24" xfId="0" applyNumberFormat="1" applyFont="1" applyBorder="1" applyAlignment="1">
      <alignment horizontal="center" vertical="center"/>
    </xf>
    <xf numFmtId="165" fontId="29" fillId="0" borderId="9" xfId="0" applyNumberFormat="1" applyFont="1" applyBorder="1" applyAlignment="1">
      <alignment horizontal="right" vertical="center"/>
    </xf>
    <xf numFmtId="165" fontId="32" fillId="0" borderId="37" xfId="0" applyNumberFormat="1" applyFont="1" applyBorder="1" applyAlignment="1">
      <alignment horizontal="right" vertical="center"/>
    </xf>
    <xf numFmtId="165" fontId="32" fillId="0" borderId="38" xfId="0" applyNumberFormat="1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9" fillId="0" borderId="39" xfId="0" applyFont="1" applyBorder="1" applyAlignment="1">
      <alignment horizontal="center" vertical="center"/>
    </xf>
    <xf numFmtId="165" fontId="32" fillId="0" borderId="40" xfId="0" applyNumberFormat="1" applyFont="1" applyBorder="1" applyAlignment="1">
      <alignment horizontal="right" vertical="center"/>
    </xf>
    <xf numFmtId="165" fontId="32" fillId="0" borderId="41" xfId="0" applyNumberFormat="1" applyFont="1" applyBorder="1" applyAlignment="1">
      <alignment horizontal="right" vertical="center"/>
    </xf>
    <xf numFmtId="165" fontId="32" fillId="0" borderId="42" xfId="0" applyNumberFormat="1" applyFont="1" applyBorder="1" applyAlignment="1">
      <alignment horizontal="right" vertical="center"/>
    </xf>
    <xf numFmtId="1" fontId="1" fillId="0" borderId="7" xfId="0" applyNumberFormat="1" applyFont="1" applyBorder="1" applyAlignment="1">
      <alignment horizontal="left" vertical="center"/>
    </xf>
    <xf numFmtId="1" fontId="10" fillId="0" borderId="6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4" fontId="21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1" fontId="14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right" vertical="center"/>
    </xf>
    <xf numFmtId="1" fontId="14" fillId="0" borderId="16" xfId="0" applyNumberFormat="1" applyFont="1" applyBorder="1" applyAlignment="1">
      <alignment horizontal="center" vertical="center"/>
    </xf>
    <xf numFmtId="4" fontId="21" fillId="0" borderId="11" xfId="0" applyNumberFormat="1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4" fontId="36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13" xfId="0" applyNumberFormat="1" applyFont="1" applyBorder="1" applyAlignment="1">
      <alignment horizontal="right" vertical="center"/>
    </xf>
    <xf numFmtId="2" fontId="6" fillId="0" borderId="13" xfId="0" applyNumberFormat="1" applyFont="1" applyBorder="1" applyAlignment="1">
      <alignment horizontal="right" vertical="center"/>
    </xf>
    <xf numFmtId="1" fontId="10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left" vertical="center"/>
    </xf>
    <xf numFmtId="1" fontId="8" fillId="0" borderId="7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1" fontId="1" fillId="0" borderId="36" xfId="0" applyNumberFormat="1" applyFont="1" applyBorder="1" applyAlignment="1">
      <alignment horizontal="center" vertical="center"/>
    </xf>
    <xf numFmtId="2" fontId="1" fillId="0" borderId="36" xfId="0" applyNumberFormat="1" applyFont="1" applyBorder="1" applyAlignment="1">
      <alignment horizontal="right" vertical="center"/>
    </xf>
    <xf numFmtId="1" fontId="10" fillId="0" borderId="36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right" vertical="center"/>
    </xf>
    <xf numFmtId="1" fontId="8" fillId="0" borderId="36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right" vertical="center"/>
    </xf>
    <xf numFmtId="2" fontId="1" fillId="0" borderId="36" xfId="0" applyNumberFormat="1" applyFont="1" applyBorder="1" applyAlignment="1">
      <alignment horizontal="right" vertical="center" wrapText="1"/>
    </xf>
    <xf numFmtId="1" fontId="8" fillId="0" borderId="36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vertical="center"/>
    </xf>
    <xf numFmtId="1" fontId="1" fillId="0" borderId="43" xfId="0" applyNumberFormat="1" applyFont="1" applyBorder="1" applyAlignment="1">
      <alignment horizontal="left" vertical="center"/>
    </xf>
    <xf numFmtId="0" fontId="1" fillId="0" borderId="43" xfId="1" applyFont="1" applyBorder="1" applyAlignment="1">
      <alignment horizontal="left" vertical="center" wrapText="1"/>
    </xf>
    <xf numFmtId="0" fontId="1" fillId="2" borderId="43" xfId="1" applyFont="1" applyFill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/>
    </xf>
    <xf numFmtId="1" fontId="6" fillId="0" borderId="43" xfId="0" applyNumberFormat="1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2" borderId="7" xfId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4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left" vertical="center"/>
    </xf>
    <xf numFmtId="0" fontId="34" fillId="0" borderId="12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4" fontId="2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center" vertical="center"/>
    </xf>
    <xf numFmtId="4" fontId="17" fillId="0" borderId="28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4" fontId="17" fillId="0" borderId="29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1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434340</xdr:colOff>
      <xdr:row>0</xdr:row>
      <xdr:rowOff>0</xdr:rowOff>
    </xdr:from>
    <xdr:to>
      <xdr:col>11</xdr:col>
      <xdr:colOff>205740</xdr:colOff>
      <xdr:row>4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7D47DE-FA11-4784-83BF-0CFCCCC1D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" y="0"/>
          <a:ext cx="8221980" cy="108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9"/>
  <sheetViews>
    <sheetView tabSelected="1" topLeftCell="A40" workbookViewId="0">
      <selection activeCell="F55" sqref="F55"/>
    </sheetView>
  </sheetViews>
  <sheetFormatPr defaultColWidth="16.6640625" defaultRowHeight="24" customHeight="1" x14ac:dyDescent="0.3"/>
  <cols>
    <col min="1" max="1" width="5.44140625" style="9" customWidth="1"/>
    <col min="2" max="2" width="49.5546875" style="9" customWidth="1"/>
    <col min="3" max="3" width="10" style="176" customWidth="1"/>
    <col min="4" max="4" width="4.88671875" style="26" customWidth="1"/>
    <col min="5" max="5" width="9.88671875" style="77" customWidth="1"/>
    <col min="6" max="6" width="5.5546875" style="30" customWidth="1"/>
    <col min="7" max="7" width="10.33203125" style="34" customWidth="1"/>
    <col min="8" max="8" width="8.6640625" style="8" customWidth="1"/>
    <col min="9" max="9" width="8.44140625" style="8" customWidth="1"/>
    <col min="10" max="10" width="7.44140625" style="8" customWidth="1"/>
    <col min="11" max="11" width="8.44140625" style="8" customWidth="1"/>
    <col min="12" max="12" width="10.33203125" style="8" customWidth="1"/>
    <col min="13" max="16384" width="16.6640625" style="9"/>
  </cols>
  <sheetData>
    <row r="1" spans="1:12" s="1" customFormat="1" ht="18" x14ac:dyDescent="0.3">
      <c r="A1" s="69"/>
      <c r="B1" s="106"/>
      <c r="C1" s="159"/>
      <c r="D1" s="27"/>
      <c r="E1" s="33"/>
      <c r="F1" s="23"/>
      <c r="G1" s="32"/>
      <c r="H1" s="23"/>
      <c r="I1" s="23"/>
      <c r="J1" s="23"/>
      <c r="K1" s="23"/>
      <c r="L1" s="23"/>
    </row>
    <row r="2" spans="1:12" s="1" customFormat="1" ht="18" x14ac:dyDescent="0.3">
      <c r="B2" s="106"/>
      <c r="C2" s="159"/>
      <c r="D2" s="27"/>
      <c r="E2" s="33"/>
      <c r="F2" s="23"/>
      <c r="G2" s="32"/>
      <c r="H2" s="23"/>
      <c r="I2" s="23"/>
      <c r="J2" s="23"/>
      <c r="K2" s="23"/>
      <c r="L2" s="23"/>
    </row>
    <row r="3" spans="1:12" s="1" customFormat="1" ht="18" x14ac:dyDescent="0.3">
      <c r="B3" s="106"/>
      <c r="C3" s="159"/>
      <c r="D3" s="27"/>
      <c r="E3" s="33"/>
      <c r="F3" s="23"/>
      <c r="G3" s="32"/>
      <c r="H3" s="23"/>
      <c r="I3" s="23"/>
      <c r="J3" s="23"/>
      <c r="K3" s="23"/>
      <c r="L3" s="23"/>
    </row>
    <row r="4" spans="1:12" s="1" customFormat="1" ht="18" x14ac:dyDescent="0.3">
      <c r="B4" s="106"/>
      <c r="C4" s="159"/>
      <c r="D4" s="27"/>
      <c r="E4" s="33"/>
      <c r="F4" s="23"/>
      <c r="G4" s="32"/>
      <c r="H4" s="23"/>
      <c r="I4" s="23"/>
      <c r="J4" s="23"/>
      <c r="K4" s="23"/>
      <c r="L4" s="23"/>
    </row>
    <row r="5" spans="1:12" s="1" customFormat="1" ht="18" x14ac:dyDescent="0.3">
      <c r="B5" s="106"/>
      <c r="C5" s="159"/>
      <c r="D5" s="27"/>
      <c r="E5" s="33"/>
      <c r="F5" s="23"/>
      <c r="G5" s="32"/>
      <c r="H5" s="23"/>
      <c r="I5" s="23"/>
      <c r="J5" s="23"/>
      <c r="K5" s="23"/>
      <c r="L5" s="23"/>
    </row>
    <row r="6" spans="1:12" s="1" customFormat="1" ht="21" x14ac:dyDescent="0.3">
      <c r="A6" s="37" t="s">
        <v>0</v>
      </c>
      <c r="C6" s="159"/>
      <c r="D6" s="27"/>
      <c r="E6" s="33"/>
      <c r="F6" s="23"/>
      <c r="G6" s="33"/>
      <c r="H6" s="38"/>
      <c r="I6" s="23"/>
      <c r="J6" s="23"/>
      <c r="K6" s="23"/>
      <c r="L6" s="23"/>
    </row>
    <row r="7" spans="1:12" s="1" customFormat="1" ht="25.5" customHeight="1" x14ac:dyDescent="0.3">
      <c r="A7" s="252" t="s">
        <v>227</v>
      </c>
      <c r="B7" s="252"/>
      <c r="C7" s="159"/>
      <c r="D7" s="27"/>
      <c r="E7" s="33"/>
      <c r="F7" s="23"/>
      <c r="G7" s="260" t="s">
        <v>43</v>
      </c>
      <c r="H7" s="260"/>
      <c r="I7" s="260"/>
      <c r="J7" s="260"/>
      <c r="K7" s="260"/>
      <c r="L7" s="260"/>
    </row>
    <row r="8" spans="1:12" s="1" customFormat="1" ht="25.5" customHeight="1" x14ac:dyDescent="0.3">
      <c r="A8" s="106"/>
      <c r="B8" s="106"/>
      <c r="C8" s="159"/>
      <c r="D8" s="27"/>
      <c r="E8" s="33"/>
      <c r="F8" s="23"/>
      <c r="G8" s="259" t="s">
        <v>10</v>
      </c>
      <c r="H8" s="259"/>
      <c r="I8" s="259"/>
      <c r="J8" s="259"/>
      <c r="K8" s="259"/>
      <c r="L8" s="259"/>
    </row>
    <row r="9" spans="1:12" s="1" customFormat="1" ht="25.5" customHeight="1" x14ac:dyDescent="0.3">
      <c r="A9" s="106"/>
      <c r="B9" s="14" t="s">
        <v>11</v>
      </c>
      <c r="C9" s="159"/>
      <c r="D9" s="27"/>
      <c r="E9" s="33"/>
      <c r="F9" s="23"/>
      <c r="G9" s="258" t="s">
        <v>152</v>
      </c>
      <c r="H9" s="258"/>
      <c r="I9" s="258"/>
      <c r="J9" s="258"/>
      <c r="K9" s="258"/>
      <c r="L9" s="258"/>
    </row>
    <row r="10" spans="1:12" s="1" customFormat="1" ht="25.5" customHeight="1" x14ac:dyDescent="0.3">
      <c r="A10" s="106"/>
      <c r="B10" s="50" t="s">
        <v>44</v>
      </c>
      <c r="C10" s="159"/>
      <c r="D10" s="27"/>
      <c r="E10" s="33"/>
      <c r="F10" s="23"/>
      <c r="G10" s="33"/>
      <c r="H10" s="39"/>
      <c r="I10" s="23"/>
      <c r="J10" s="23"/>
      <c r="K10" s="23"/>
      <c r="L10" s="23"/>
    </row>
    <row r="11" spans="1:12" s="1" customFormat="1" ht="25.5" customHeight="1" x14ac:dyDescent="0.3">
      <c r="A11" s="106"/>
      <c r="B11" s="15" t="s">
        <v>70</v>
      </c>
      <c r="C11" s="159"/>
      <c r="D11" s="27"/>
      <c r="E11" s="33"/>
      <c r="F11" s="23"/>
      <c r="G11" s="33"/>
      <c r="H11" s="39"/>
      <c r="I11" s="23"/>
      <c r="J11" s="23"/>
      <c r="K11" s="23"/>
      <c r="L11" s="23"/>
    </row>
    <row r="12" spans="1:12" s="1" customFormat="1" ht="25.5" customHeight="1" x14ac:dyDescent="0.3">
      <c r="A12" s="106"/>
      <c r="B12" s="2"/>
      <c r="C12" s="159"/>
      <c r="D12" s="27"/>
      <c r="E12" s="33"/>
      <c r="F12" s="23"/>
      <c r="G12" s="33"/>
      <c r="H12" s="39"/>
      <c r="I12" s="23"/>
      <c r="J12" s="23"/>
      <c r="K12" s="23"/>
      <c r="L12" s="23"/>
    </row>
    <row r="13" spans="1:12" s="1" customFormat="1" ht="26.25" customHeight="1" x14ac:dyDescent="0.3">
      <c r="A13" s="253" t="s">
        <v>25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</row>
    <row r="14" spans="1:12" s="1" customFormat="1" ht="20.25" customHeight="1" thickBot="1" x14ac:dyDescent="0.35">
      <c r="A14" s="254" t="s">
        <v>228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</row>
    <row r="15" spans="1:12" s="8" customFormat="1" ht="59.25" customHeight="1" thickBot="1" x14ac:dyDescent="0.35">
      <c r="A15" s="3" t="s">
        <v>1</v>
      </c>
      <c r="B15" s="4" t="s">
        <v>2</v>
      </c>
      <c r="C15" s="160" t="s">
        <v>30</v>
      </c>
      <c r="D15" s="28" t="s">
        <v>3</v>
      </c>
      <c r="E15" s="7" t="s">
        <v>32</v>
      </c>
      <c r="F15" s="6" t="s">
        <v>4</v>
      </c>
      <c r="G15" s="7" t="s">
        <v>31</v>
      </c>
      <c r="H15" s="6" t="s">
        <v>33</v>
      </c>
      <c r="I15" s="5" t="s">
        <v>34</v>
      </c>
      <c r="J15" s="5" t="s">
        <v>36</v>
      </c>
      <c r="K15" s="5" t="s">
        <v>35</v>
      </c>
      <c r="L15" s="43" t="s">
        <v>37</v>
      </c>
    </row>
    <row r="16" spans="1:12" s="8" customFormat="1" ht="21" customHeight="1" thickBot="1" x14ac:dyDescent="0.35">
      <c r="A16" s="255" t="s">
        <v>14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7"/>
    </row>
    <row r="17" spans="1:12" ht="21" customHeight="1" thickBot="1" x14ac:dyDescent="0.35">
      <c r="A17" s="238" t="s">
        <v>5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40"/>
    </row>
    <row r="18" spans="1:12" ht="21" customHeight="1" x14ac:dyDescent="0.3">
      <c r="A18" s="10">
        <v>1</v>
      </c>
      <c r="B18" s="53" t="s">
        <v>113</v>
      </c>
      <c r="C18" s="165" t="s">
        <v>83</v>
      </c>
      <c r="D18" s="212" t="s">
        <v>6</v>
      </c>
      <c r="E18" s="179">
        <v>10</v>
      </c>
      <c r="F18" s="220">
        <v>144</v>
      </c>
      <c r="G18" s="143">
        <f t="shared" ref="G18:G58" si="0">E18*F18</f>
        <v>1440</v>
      </c>
      <c r="H18" s="57" t="s">
        <v>39</v>
      </c>
      <c r="I18" s="46" t="s">
        <v>65</v>
      </c>
      <c r="J18" s="113" t="s">
        <v>40</v>
      </c>
      <c r="K18" s="144" t="s">
        <v>38</v>
      </c>
      <c r="L18" s="46" t="s">
        <v>41</v>
      </c>
    </row>
    <row r="19" spans="1:12" ht="21" customHeight="1" x14ac:dyDescent="0.3">
      <c r="A19" s="11">
        <v>2</v>
      </c>
      <c r="B19" s="141" t="s">
        <v>170</v>
      </c>
      <c r="C19" s="165" t="s">
        <v>83</v>
      </c>
      <c r="D19" s="213" t="s">
        <v>7</v>
      </c>
      <c r="E19" s="179">
        <v>2</v>
      </c>
      <c r="F19" s="181">
        <v>144</v>
      </c>
      <c r="G19" s="68">
        <f t="shared" si="0"/>
        <v>288</v>
      </c>
      <c r="H19" s="42" t="s">
        <v>39</v>
      </c>
      <c r="I19" s="47" t="s">
        <v>65</v>
      </c>
      <c r="J19" s="93" t="s">
        <v>40</v>
      </c>
      <c r="K19" s="105" t="s">
        <v>38</v>
      </c>
      <c r="L19" s="62" t="s">
        <v>41</v>
      </c>
    </row>
    <row r="20" spans="1:12" ht="21" customHeight="1" x14ac:dyDescent="0.25">
      <c r="A20" s="11">
        <v>3</v>
      </c>
      <c r="B20" s="141" t="s">
        <v>173</v>
      </c>
      <c r="C20" s="211" t="s">
        <v>212</v>
      </c>
      <c r="D20" s="213" t="s">
        <v>6</v>
      </c>
      <c r="E20" s="179">
        <v>20</v>
      </c>
      <c r="F20" s="181">
        <v>24</v>
      </c>
      <c r="G20" s="266">
        <f t="shared" si="0"/>
        <v>480</v>
      </c>
      <c r="H20" s="42" t="s">
        <v>39</v>
      </c>
      <c r="I20" s="47" t="s">
        <v>65</v>
      </c>
      <c r="J20" s="93" t="s">
        <v>40</v>
      </c>
      <c r="K20" s="93" t="s">
        <v>38</v>
      </c>
      <c r="L20" s="47" t="s">
        <v>41</v>
      </c>
    </row>
    <row r="21" spans="1:12" ht="21" customHeight="1" x14ac:dyDescent="0.25">
      <c r="A21" s="11">
        <v>4</v>
      </c>
      <c r="B21" s="223" t="s">
        <v>174</v>
      </c>
      <c r="C21" s="224" t="s">
        <v>213</v>
      </c>
      <c r="D21" s="225" t="s">
        <v>6</v>
      </c>
      <c r="E21" s="226">
        <v>4.7</v>
      </c>
      <c r="F21" s="90">
        <v>144</v>
      </c>
      <c r="G21" s="68">
        <f t="shared" si="0"/>
        <v>676.80000000000007</v>
      </c>
      <c r="H21" s="44" t="s">
        <v>39</v>
      </c>
      <c r="I21" s="62" t="s">
        <v>65</v>
      </c>
      <c r="J21" s="105" t="s">
        <v>40</v>
      </c>
      <c r="K21" s="105" t="s">
        <v>38</v>
      </c>
      <c r="L21" s="62" t="s">
        <v>41</v>
      </c>
    </row>
    <row r="22" spans="1:12" ht="21" customHeight="1" x14ac:dyDescent="0.25">
      <c r="A22" s="11">
        <v>5</v>
      </c>
      <c r="B22" s="141" t="s">
        <v>175</v>
      </c>
      <c r="C22" s="211" t="s">
        <v>213</v>
      </c>
      <c r="D22" s="213" t="s">
        <v>6</v>
      </c>
      <c r="E22" s="179">
        <v>1.5</v>
      </c>
      <c r="F22" s="181">
        <v>144</v>
      </c>
      <c r="G22" s="68">
        <f t="shared" si="0"/>
        <v>216</v>
      </c>
      <c r="H22" s="42" t="s">
        <v>39</v>
      </c>
      <c r="I22" s="47" t="s">
        <v>65</v>
      </c>
      <c r="J22" s="93" t="s">
        <v>40</v>
      </c>
      <c r="K22" s="105" t="s">
        <v>38</v>
      </c>
      <c r="L22" s="62" t="s">
        <v>41</v>
      </c>
    </row>
    <row r="23" spans="1:12" ht="21" customHeight="1" x14ac:dyDescent="0.25">
      <c r="A23" s="11">
        <v>6</v>
      </c>
      <c r="B23" s="141" t="s">
        <v>176</v>
      </c>
      <c r="C23" s="211" t="s">
        <v>214</v>
      </c>
      <c r="D23" s="213" t="s">
        <v>7</v>
      </c>
      <c r="E23" s="179">
        <v>3.9</v>
      </c>
      <c r="F23" s="181">
        <v>10</v>
      </c>
      <c r="G23" s="68">
        <f t="shared" si="0"/>
        <v>39</v>
      </c>
      <c r="H23" s="42" t="s">
        <v>39</v>
      </c>
      <c r="I23" s="47" t="s">
        <v>65</v>
      </c>
      <c r="J23" s="93" t="s">
        <v>40</v>
      </c>
      <c r="K23" s="105" t="s">
        <v>38</v>
      </c>
      <c r="L23" s="62" t="s">
        <v>41</v>
      </c>
    </row>
    <row r="24" spans="1:12" ht="21" customHeight="1" x14ac:dyDescent="0.25">
      <c r="A24" s="11">
        <v>7</v>
      </c>
      <c r="B24" s="141" t="s">
        <v>177</v>
      </c>
      <c r="C24" s="211" t="s">
        <v>214</v>
      </c>
      <c r="D24" s="213" t="s">
        <v>7</v>
      </c>
      <c r="E24" s="179">
        <v>3.9</v>
      </c>
      <c r="F24" s="181">
        <v>10</v>
      </c>
      <c r="G24" s="68">
        <f t="shared" si="0"/>
        <v>39</v>
      </c>
      <c r="H24" s="42" t="s">
        <v>39</v>
      </c>
      <c r="I24" s="47" t="s">
        <v>65</v>
      </c>
      <c r="J24" s="93" t="s">
        <v>40</v>
      </c>
      <c r="K24" s="105" t="s">
        <v>38</v>
      </c>
      <c r="L24" s="62" t="s">
        <v>41</v>
      </c>
    </row>
    <row r="25" spans="1:12" ht="21" customHeight="1" x14ac:dyDescent="0.3">
      <c r="A25" s="11">
        <v>8</v>
      </c>
      <c r="B25" s="12" t="s">
        <v>114</v>
      </c>
      <c r="C25" s="168" t="s">
        <v>86</v>
      </c>
      <c r="D25" s="214" t="s">
        <v>6</v>
      </c>
      <c r="E25" s="179">
        <v>8</v>
      </c>
      <c r="F25" s="183">
        <v>144</v>
      </c>
      <c r="G25" s="68">
        <f t="shared" si="0"/>
        <v>1152</v>
      </c>
      <c r="H25" s="42" t="s">
        <v>39</v>
      </c>
      <c r="I25" s="47" t="s">
        <v>65</v>
      </c>
      <c r="J25" s="93" t="s">
        <v>40</v>
      </c>
      <c r="K25" s="105" t="s">
        <v>38</v>
      </c>
      <c r="L25" s="62" t="s">
        <v>41</v>
      </c>
    </row>
    <row r="26" spans="1:12" ht="21" customHeight="1" x14ac:dyDescent="0.3">
      <c r="A26" s="11">
        <v>9</v>
      </c>
      <c r="B26" s="12" t="s">
        <v>115</v>
      </c>
      <c r="C26" s="168" t="s">
        <v>86</v>
      </c>
      <c r="D26" s="214" t="s">
        <v>6</v>
      </c>
      <c r="E26" s="218">
        <v>8</v>
      </c>
      <c r="F26" s="183">
        <v>144</v>
      </c>
      <c r="G26" s="68">
        <f t="shared" si="0"/>
        <v>1152</v>
      </c>
      <c r="H26" s="42" t="s">
        <v>39</v>
      </c>
      <c r="I26" s="47" t="s">
        <v>65</v>
      </c>
      <c r="J26" s="93" t="s">
        <v>40</v>
      </c>
      <c r="K26" s="105" t="s">
        <v>38</v>
      </c>
      <c r="L26" s="62" t="s">
        <v>41</v>
      </c>
    </row>
    <row r="27" spans="1:12" ht="21" customHeight="1" x14ac:dyDescent="0.3">
      <c r="A27" s="11">
        <v>10</v>
      </c>
      <c r="B27" s="141" t="s">
        <v>178</v>
      </c>
      <c r="C27" s="168" t="s">
        <v>86</v>
      </c>
      <c r="D27" s="213" t="s">
        <v>6</v>
      </c>
      <c r="E27" s="179">
        <v>11.5</v>
      </c>
      <c r="F27" s="181">
        <v>144</v>
      </c>
      <c r="G27" s="68">
        <f t="shared" si="0"/>
        <v>1656</v>
      </c>
      <c r="H27" s="42" t="s">
        <v>39</v>
      </c>
      <c r="I27" s="47" t="s">
        <v>65</v>
      </c>
      <c r="J27" s="93" t="s">
        <v>40</v>
      </c>
      <c r="K27" s="105" t="s">
        <v>38</v>
      </c>
      <c r="L27" s="62" t="s">
        <v>41</v>
      </c>
    </row>
    <row r="28" spans="1:12" ht="21" customHeight="1" x14ac:dyDescent="0.3">
      <c r="A28" s="11">
        <v>11</v>
      </c>
      <c r="B28" s="141" t="s">
        <v>179</v>
      </c>
      <c r="C28" s="168" t="s">
        <v>86</v>
      </c>
      <c r="D28" s="213" t="s">
        <v>6</v>
      </c>
      <c r="E28" s="179">
        <v>16</v>
      </c>
      <c r="F28" s="181">
        <v>144</v>
      </c>
      <c r="G28" s="68">
        <f t="shared" si="0"/>
        <v>2304</v>
      </c>
      <c r="H28" s="42" t="s">
        <v>39</v>
      </c>
      <c r="I28" s="47" t="s">
        <v>65</v>
      </c>
      <c r="J28" s="93" t="s">
        <v>40</v>
      </c>
      <c r="K28" s="105" t="s">
        <v>38</v>
      </c>
      <c r="L28" s="62" t="s">
        <v>41</v>
      </c>
    </row>
    <row r="29" spans="1:12" ht="21" customHeight="1" x14ac:dyDescent="0.3">
      <c r="A29" s="11">
        <v>12</v>
      </c>
      <c r="B29" s="208" t="s">
        <v>116</v>
      </c>
      <c r="C29" s="165" t="s">
        <v>85</v>
      </c>
      <c r="D29" s="215" t="s">
        <v>6</v>
      </c>
      <c r="E29" s="219">
        <v>3.79</v>
      </c>
      <c r="F29" s="221">
        <v>144</v>
      </c>
      <c r="G29" s="68">
        <f t="shared" si="0"/>
        <v>545.76</v>
      </c>
      <c r="H29" s="42" t="s">
        <v>39</v>
      </c>
      <c r="I29" s="47" t="s">
        <v>65</v>
      </c>
      <c r="J29" s="93" t="s">
        <v>40</v>
      </c>
      <c r="K29" s="105" t="s">
        <v>38</v>
      </c>
      <c r="L29" s="62" t="s">
        <v>41</v>
      </c>
    </row>
    <row r="30" spans="1:12" ht="21" customHeight="1" x14ac:dyDescent="0.25">
      <c r="A30" s="11">
        <v>13</v>
      </c>
      <c r="B30" s="141" t="s">
        <v>185</v>
      </c>
      <c r="C30" s="211" t="s">
        <v>217</v>
      </c>
      <c r="D30" s="213" t="s">
        <v>6</v>
      </c>
      <c r="E30" s="179">
        <v>2.5</v>
      </c>
      <c r="F30" s="181">
        <v>144</v>
      </c>
      <c r="G30" s="68">
        <f t="shared" si="0"/>
        <v>360</v>
      </c>
      <c r="H30" s="42" t="s">
        <v>39</v>
      </c>
      <c r="I30" s="47" t="s">
        <v>65</v>
      </c>
      <c r="J30" s="93" t="s">
        <v>40</v>
      </c>
      <c r="K30" s="105" t="s">
        <v>38</v>
      </c>
      <c r="L30" s="62" t="s">
        <v>41</v>
      </c>
    </row>
    <row r="31" spans="1:12" ht="21" customHeight="1" x14ac:dyDescent="0.3">
      <c r="A31" s="11">
        <v>14</v>
      </c>
      <c r="B31" s="141" t="s">
        <v>187</v>
      </c>
      <c r="C31" s="165" t="s">
        <v>84</v>
      </c>
      <c r="D31" s="213" t="s">
        <v>6</v>
      </c>
      <c r="E31" s="179">
        <v>8.6999999999999993</v>
      </c>
      <c r="F31" s="181">
        <v>144</v>
      </c>
      <c r="G31" s="68">
        <f t="shared" si="0"/>
        <v>1252.8</v>
      </c>
      <c r="H31" s="42" t="s">
        <v>39</v>
      </c>
      <c r="I31" s="47" t="s">
        <v>65</v>
      </c>
      <c r="J31" s="93" t="s">
        <v>40</v>
      </c>
      <c r="K31" s="105" t="s">
        <v>38</v>
      </c>
      <c r="L31" s="62" t="s">
        <v>41</v>
      </c>
    </row>
    <row r="32" spans="1:12" ht="21" customHeight="1" x14ac:dyDescent="0.3">
      <c r="A32" s="11">
        <v>15</v>
      </c>
      <c r="B32" s="12" t="s">
        <v>117</v>
      </c>
      <c r="C32" s="165" t="s">
        <v>84</v>
      </c>
      <c r="D32" s="214" t="s">
        <v>6</v>
      </c>
      <c r="E32" s="179">
        <v>10</v>
      </c>
      <c r="F32" s="183">
        <v>144</v>
      </c>
      <c r="G32" s="68">
        <f t="shared" si="0"/>
        <v>1440</v>
      </c>
      <c r="H32" s="42" t="s">
        <v>39</v>
      </c>
      <c r="I32" s="47" t="s">
        <v>65</v>
      </c>
      <c r="J32" s="93" t="s">
        <v>40</v>
      </c>
      <c r="K32" s="105" t="s">
        <v>38</v>
      </c>
      <c r="L32" s="62" t="s">
        <v>41</v>
      </c>
    </row>
    <row r="33" spans="1:12" ht="21" customHeight="1" x14ac:dyDescent="0.3">
      <c r="A33" s="11">
        <v>16</v>
      </c>
      <c r="B33" s="141" t="s">
        <v>188</v>
      </c>
      <c r="C33" s="165" t="s">
        <v>84</v>
      </c>
      <c r="D33" s="213" t="s">
        <v>6</v>
      </c>
      <c r="E33" s="179">
        <v>11.6</v>
      </c>
      <c r="F33" s="181">
        <v>144</v>
      </c>
      <c r="G33" s="68">
        <f t="shared" si="0"/>
        <v>1670.3999999999999</v>
      </c>
      <c r="H33" s="42" t="s">
        <v>39</v>
      </c>
      <c r="I33" s="47" t="s">
        <v>65</v>
      </c>
      <c r="J33" s="93" t="s">
        <v>40</v>
      </c>
      <c r="K33" s="105" t="s">
        <v>38</v>
      </c>
      <c r="L33" s="62" t="s">
        <v>41</v>
      </c>
    </row>
    <row r="34" spans="1:12" ht="21" customHeight="1" x14ac:dyDescent="0.25">
      <c r="A34" s="11">
        <v>17</v>
      </c>
      <c r="B34" s="141" t="s">
        <v>189</v>
      </c>
      <c r="C34" s="211" t="s">
        <v>219</v>
      </c>
      <c r="D34" s="213" t="s">
        <v>6</v>
      </c>
      <c r="E34" s="179">
        <v>2.2000000000000002</v>
      </c>
      <c r="F34" s="181">
        <v>144</v>
      </c>
      <c r="G34" s="68">
        <f t="shared" si="0"/>
        <v>316.8</v>
      </c>
      <c r="H34" s="42" t="s">
        <v>39</v>
      </c>
      <c r="I34" s="47" t="s">
        <v>65</v>
      </c>
      <c r="J34" s="93" t="s">
        <v>40</v>
      </c>
      <c r="K34" s="105" t="s">
        <v>38</v>
      </c>
      <c r="L34" s="62" t="s">
        <v>41</v>
      </c>
    </row>
    <row r="35" spans="1:12" ht="21" customHeight="1" x14ac:dyDescent="0.25">
      <c r="A35" s="11">
        <v>18</v>
      </c>
      <c r="B35" s="141" t="s">
        <v>190</v>
      </c>
      <c r="C35" s="211" t="s">
        <v>219</v>
      </c>
      <c r="D35" s="213" t="s">
        <v>6</v>
      </c>
      <c r="E35" s="179">
        <v>7</v>
      </c>
      <c r="F35" s="181">
        <v>10</v>
      </c>
      <c r="G35" s="266">
        <f t="shared" si="0"/>
        <v>70</v>
      </c>
      <c r="H35" s="42" t="s">
        <v>39</v>
      </c>
      <c r="I35" s="47" t="s">
        <v>65</v>
      </c>
      <c r="J35" s="93" t="s">
        <v>40</v>
      </c>
      <c r="K35" s="93" t="s">
        <v>38</v>
      </c>
      <c r="L35" s="47" t="s">
        <v>41</v>
      </c>
    </row>
    <row r="36" spans="1:12" ht="21" customHeight="1" x14ac:dyDescent="0.25">
      <c r="A36" s="11">
        <v>19</v>
      </c>
      <c r="B36" s="223" t="s">
        <v>191</v>
      </c>
      <c r="C36" s="224" t="s">
        <v>26</v>
      </c>
      <c r="D36" s="225" t="s">
        <v>6</v>
      </c>
      <c r="E36" s="226">
        <v>0.7</v>
      </c>
      <c r="F36" s="90">
        <v>500</v>
      </c>
      <c r="G36" s="68">
        <f t="shared" si="0"/>
        <v>350</v>
      </c>
      <c r="H36" s="44" t="s">
        <v>39</v>
      </c>
      <c r="I36" s="62" t="s">
        <v>65</v>
      </c>
      <c r="J36" s="105" t="s">
        <v>40</v>
      </c>
      <c r="K36" s="105" t="s">
        <v>38</v>
      </c>
      <c r="L36" s="62" t="s">
        <v>41</v>
      </c>
    </row>
    <row r="37" spans="1:12" ht="21" customHeight="1" x14ac:dyDescent="0.25">
      <c r="A37" s="11">
        <v>20</v>
      </c>
      <c r="B37" s="141" t="s">
        <v>192</v>
      </c>
      <c r="C37" s="211" t="s">
        <v>26</v>
      </c>
      <c r="D37" s="213" t="s">
        <v>7</v>
      </c>
      <c r="E37" s="179">
        <v>17.5</v>
      </c>
      <c r="F37" s="181">
        <v>160</v>
      </c>
      <c r="G37" s="68">
        <f t="shared" si="0"/>
        <v>2800</v>
      </c>
      <c r="H37" s="42" t="s">
        <v>39</v>
      </c>
      <c r="I37" s="47" t="s">
        <v>65</v>
      </c>
      <c r="J37" s="93" t="s">
        <v>40</v>
      </c>
      <c r="K37" s="105" t="s">
        <v>38</v>
      </c>
      <c r="L37" s="62" t="s">
        <v>41</v>
      </c>
    </row>
    <row r="38" spans="1:12" ht="21" customHeight="1" x14ac:dyDescent="0.25">
      <c r="A38" s="11">
        <v>21</v>
      </c>
      <c r="B38" s="141" t="s">
        <v>210</v>
      </c>
      <c r="C38" s="211" t="s">
        <v>220</v>
      </c>
      <c r="D38" s="213" t="s">
        <v>7</v>
      </c>
      <c r="E38" s="179">
        <v>35</v>
      </c>
      <c r="F38" s="181">
        <v>2</v>
      </c>
      <c r="G38" s="68">
        <f t="shared" si="0"/>
        <v>70</v>
      </c>
      <c r="H38" s="42" t="s">
        <v>39</v>
      </c>
      <c r="I38" s="47" t="s">
        <v>65</v>
      </c>
      <c r="J38" s="93" t="s">
        <v>40</v>
      </c>
      <c r="K38" s="105" t="s">
        <v>38</v>
      </c>
      <c r="L38" s="62" t="s">
        <v>41</v>
      </c>
    </row>
    <row r="39" spans="1:12" ht="21" customHeight="1" x14ac:dyDescent="0.25">
      <c r="A39" s="11">
        <v>22</v>
      </c>
      <c r="B39" s="141" t="s">
        <v>193</v>
      </c>
      <c r="C39" s="211" t="s">
        <v>220</v>
      </c>
      <c r="D39" s="213" t="s">
        <v>7</v>
      </c>
      <c r="E39" s="179">
        <v>36</v>
      </c>
      <c r="F39" s="181">
        <v>2</v>
      </c>
      <c r="G39" s="68">
        <f t="shared" si="0"/>
        <v>72</v>
      </c>
      <c r="H39" s="42" t="s">
        <v>39</v>
      </c>
      <c r="I39" s="47" t="s">
        <v>65</v>
      </c>
      <c r="J39" s="93" t="s">
        <v>40</v>
      </c>
      <c r="K39" s="105" t="s">
        <v>38</v>
      </c>
      <c r="L39" s="62" t="s">
        <v>41</v>
      </c>
    </row>
    <row r="40" spans="1:12" ht="21" customHeight="1" x14ac:dyDescent="0.25">
      <c r="A40" s="11">
        <v>23</v>
      </c>
      <c r="B40" s="141" t="s">
        <v>194</v>
      </c>
      <c r="C40" s="211" t="s">
        <v>220</v>
      </c>
      <c r="D40" s="213" t="s">
        <v>7</v>
      </c>
      <c r="E40" s="179">
        <v>36</v>
      </c>
      <c r="F40" s="181">
        <v>2</v>
      </c>
      <c r="G40" s="68">
        <f t="shared" si="0"/>
        <v>72</v>
      </c>
      <c r="H40" s="42" t="s">
        <v>39</v>
      </c>
      <c r="I40" s="47" t="s">
        <v>65</v>
      </c>
      <c r="J40" s="93" t="s">
        <v>40</v>
      </c>
      <c r="K40" s="105" t="s">
        <v>38</v>
      </c>
      <c r="L40" s="62" t="s">
        <v>41</v>
      </c>
    </row>
    <row r="41" spans="1:12" ht="21" customHeight="1" x14ac:dyDescent="0.25">
      <c r="A41" s="11">
        <v>24</v>
      </c>
      <c r="B41" s="141" t="s">
        <v>230</v>
      </c>
      <c r="C41" s="211" t="s">
        <v>220</v>
      </c>
      <c r="D41" s="213" t="s">
        <v>7</v>
      </c>
      <c r="E41" s="179">
        <v>36</v>
      </c>
      <c r="F41" s="181">
        <v>2</v>
      </c>
      <c r="G41" s="68">
        <f t="shared" si="0"/>
        <v>72</v>
      </c>
      <c r="H41" s="42" t="s">
        <v>39</v>
      </c>
      <c r="I41" s="47" t="s">
        <v>65</v>
      </c>
      <c r="J41" s="93" t="s">
        <v>40</v>
      </c>
      <c r="K41" s="105" t="s">
        <v>38</v>
      </c>
      <c r="L41" s="62" t="s">
        <v>41</v>
      </c>
    </row>
    <row r="42" spans="1:12" ht="21" customHeight="1" x14ac:dyDescent="0.25">
      <c r="A42" s="11">
        <v>25</v>
      </c>
      <c r="B42" s="141" t="s">
        <v>196</v>
      </c>
      <c r="C42" s="211" t="s">
        <v>224</v>
      </c>
      <c r="D42" s="213" t="s">
        <v>7</v>
      </c>
      <c r="E42" s="179">
        <v>11.9</v>
      </c>
      <c r="F42" s="181">
        <v>144</v>
      </c>
      <c r="G42" s="68">
        <f t="shared" si="0"/>
        <v>1713.6000000000001</v>
      </c>
      <c r="H42" s="42" t="s">
        <v>39</v>
      </c>
      <c r="I42" s="47" t="s">
        <v>65</v>
      </c>
      <c r="J42" s="93" t="s">
        <v>40</v>
      </c>
      <c r="K42" s="105" t="s">
        <v>38</v>
      </c>
      <c r="L42" s="62" t="s">
        <v>41</v>
      </c>
    </row>
    <row r="43" spans="1:12" ht="21" customHeight="1" x14ac:dyDescent="0.3">
      <c r="A43" s="11">
        <v>26</v>
      </c>
      <c r="B43" s="12" t="s">
        <v>127</v>
      </c>
      <c r="C43" s="165" t="s">
        <v>72</v>
      </c>
      <c r="D43" s="214" t="s">
        <v>7</v>
      </c>
      <c r="E43" s="179">
        <v>9</v>
      </c>
      <c r="F43" s="183">
        <v>60</v>
      </c>
      <c r="G43" s="68">
        <f t="shared" si="0"/>
        <v>540</v>
      </c>
      <c r="H43" s="42" t="s">
        <v>39</v>
      </c>
      <c r="I43" s="47" t="s">
        <v>65</v>
      </c>
      <c r="J43" s="93" t="s">
        <v>40</v>
      </c>
      <c r="K43" s="105" t="s">
        <v>38</v>
      </c>
      <c r="L43" s="62" t="s">
        <v>41</v>
      </c>
    </row>
    <row r="44" spans="1:12" ht="21" customHeight="1" x14ac:dyDescent="0.25">
      <c r="A44" s="11">
        <v>27</v>
      </c>
      <c r="B44" s="141" t="s">
        <v>197</v>
      </c>
      <c r="C44" s="211" t="s">
        <v>223</v>
      </c>
      <c r="D44" s="213" t="s">
        <v>6</v>
      </c>
      <c r="E44" s="179">
        <v>1.7</v>
      </c>
      <c r="F44" s="181">
        <v>144</v>
      </c>
      <c r="G44" s="68">
        <f t="shared" si="0"/>
        <v>244.79999999999998</v>
      </c>
      <c r="H44" s="42" t="s">
        <v>39</v>
      </c>
      <c r="I44" s="47" t="s">
        <v>65</v>
      </c>
      <c r="J44" s="93" t="s">
        <v>40</v>
      </c>
      <c r="K44" s="105" t="s">
        <v>38</v>
      </c>
      <c r="L44" s="62" t="s">
        <v>41</v>
      </c>
    </row>
    <row r="45" spans="1:12" ht="21" customHeight="1" x14ac:dyDescent="0.3">
      <c r="A45" s="11">
        <v>28</v>
      </c>
      <c r="B45" s="209" t="s">
        <v>82</v>
      </c>
      <c r="C45" s="165" t="s">
        <v>91</v>
      </c>
      <c r="D45" s="214" t="s">
        <v>118</v>
      </c>
      <c r="E45" s="218">
        <v>13.49</v>
      </c>
      <c r="F45" s="181">
        <v>200</v>
      </c>
      <c r="G45" s="68">
        <f t="shared" si="0"/>
        <v>2698</v>
      </c>
      <c r="H45" s="42" t="s">
        <v>39</v>
      </c>
      <c r="I45" s="47" t="s">
        <v>65</v>
      </c>
      <c r="J45" s="93" t="s">
        <v>40</v>
      </c>
      <c r="K45" s="105" t="s">
        <v>38</v>
      </c>
      <c r="L45" s="62" t="s">
        <v>41</v>
      </c>
    </row>
    <row r="46" spans="1:12" ht="21" customHeight="1" x14ac:dyDescent="0.3">
      <c r="A46" s="11">
        <v>29</v>
      </c>
      <c r="B46" s="141" t="s">
        <v>198</v>
      </c>
      <c r="C46" s="165" t="s">
        <v>91</v>
      </c>
      <c r="D46" s="213" t="s">
        <v>118</v>
      </c>
      <c r="E46" s="179">
        <v>45.01</v>
      </c>
      <c r="F46" s="181">
        <v>10</v>
      </c>
      <c r="G46" s="68">
        <f t="shared" si="0"/>
        <v>450.09999999999997</v>
      </c>
      <c r="H46" s="42" t="s">
        <v>39</v>
      </c>
      <c r="I46" s="47" t="s">
        <v>65</v>
      </c>
      <c r="J46" s="93" t="s">
        <v>40</v>
      </c>
      <c r="K46" s="105" t="s">
        <v>38</v>
      </c>
      <c r="L46" s="62" t="s">
        <v>41</v>
      </c>
    </row>
    <row r="47" spans="1:12" ht="21" customHeight="1" x14ac:dyDescent="0.3">
      <c r="A47" s="11">
        <v>30</v>
      </c>
      <c r="B47" s="141" t="s">
        <v>199</v>
      </c>
      <c r="C47" s="165" t="s">
        <v>90</v>
      </c>
      <c r="D47" s="213" t="s">
        <v>7</v>
      </c>
      <c r="E47" s="179">
        <v>5</v>
      </c>
      <c r="F47" s="181">
        <v>144</v>
      </c>
      <c r="G47" s="68">
        <f t="shared" si="0"/>
        <v>720</v>
      </c>
      <c r="H47" s="42" t="s">
        <v>39</v>
      </c>
      <c r="I47" s="47" t="s">
        <v>65</v>
      </c>
      <c r="J47" s="93" t="s">
        <v>40</v>
      </c>
      <c r="K47" s="105" t="s">
        <v>38</v>
      </c>
      <c r="L47" s="62" t="s">
        <v>41</v>
      </c>
    </row>
    <row r="48" spans="1:12" ht="21" customHeight="1" x14ac:dyDescent="0.25">
      <c r="A48" s="11">
        <v>31</v>
      </c>
      <c r="B48" s="141" t="s">
        <v>200</v>
      </c>
      <c r="C48" s="211" t="s">
        <v>221</v>
      </c>
      <c r="D48" s="213" t="s">
        <v>6</v>
      </c>
      <c r="E48" s="179">
        <v>5.5</v>
      </c>
      <c r="F48" s="181">
        <v>144</v>
      </c>
      <c r="G48" s="68">
        <f t="shared" si="0"/>
        <v>792</v>
      </c>
      <c r="H48" s="42" t="s">
        <v>39</v>
      </c>
      <c r="I48" s="47" t="s">
        <v>65</v>
      </c>
      <c r="J48" s="93" t="s">
        <v>40</v>
      </c>
      <c r="K48" s="105" t="s">
        <v>38</v>
      </c>
      <c r="L48" s="62" t="s">
        <v>41</v>
      </c>
    </row>
    <row r="49" spans="1:12" ht="21" customHeight="1" x14ac:dyDescent="0.25">
      <c r="A49" s="11">
        <v>32</v>
      </c>
      <c r="B49" s="141" t="s">
        <v>201</v>
      </c>
      <c r="C49" s="211" t="s">
        <v>215</v>
      </c>
      <c r="D49" s="213" t="s">
        <v>6</v>
      </c>
      <c r="E49" s="179">
        <v>4.5</v>
      </c>
      <c r="F49" s="181">
        <v>144</v>
      </c>
      <c r="G49" s="68">
        <f t="shared" si="0"/>
        <v>648</v>
      </c>
      <c r="H49" s="42" t="s">
        <v>39</v>
      </c>
      <c r="I49" s="47" t="s">
        <v>65</v>
      </c>
      <c r="J49" s="93" t="s">
        <v>40</v>
      </c>
      <c r="K49" s="105" t="s">
        <v>38</v>
      </c>
      <c r="L49" s="62" t="s">
        <v>41</v>
      </c>
    </row>
    <row r="50" spans="1:12" ht="21" customHeight="1" x14ac:dyDescent="0.25">
      <c r="A50" s="11">
        <v>33</v>
      </c>
      <c r="B50" s="141" t="s">
        <v>202</v>
      </c>
      <c r="C50" s="211" t="s">
        <v>225</v>
      </c>
      <c r="D50" s="213" t="s">
        <v>6</v>
      </c>
      <c r="E50" s="179">
        <v>29</v>
      </c>
      <c r="F50" s="181">
        <v>10</v>
      </c>
      <c r="G50" s="68">
        <f t="shared" si="0"/>
        <v>290</v>
      </c>
      <c r="H50" s="42" t="s">
        <v>39</v>
      </c>
      <c r="I50" s="47" t="s">
        <v>65</v>
      </c>
      <c r="J50" s="93" t="s">
        <v>40</v>
      </c>
      <c r="K50" s="105" t="s">
        <v>38</v>
      </c>
      <c r="L50" s="62" t="s">
        <v>41</v>
      </c>
    </row>
    <row r="51" spans="1:12" ht="21" customHeight="1" x14ac:dyDescent="0.25">
      <c r="A51" s="11">
        <v>34</v>
      </c>
      <c r="B51" s="182" t="s">
        <v>203</v>
      </c>
      <c r="C51" s="211" t="s">
        <v>224</v>
      </c>
      <c r="D51" s="213" t="s">
        <v>6</v>
      </c>
      <c r="E51" s="179">
        <v>2.2999999999999998</v>
      </c>
      <c r="F51" s="181">
        <v>288</v>
      </c>
      <c r="G51" s="68">
        <f t="shared" si="0"/>
        <v>662.4</v>
      </c>
      <c r="H51" s="42" t="s">
        <v>39</v>
      </c>
      <c r="I51" s="47" t="s">
        <v>65</v>
      </c>
      <c r="J51" s="93" t="s">
        <v>40</v>
      </c>
      <c r="K51" s="105" t="s">
        <v>38</v>
      </c>
      <c r="L51" s="62" t="s">
        <v>41</v>
      </c>
    </row>
    <row r="52" spans="1:12" ht="21" customHeight="1" x14ac:dyDescent="0.25">
      <c r="A52" s="11">
        <v>35</v>
      </c>
      <c r="B52" s="141" t="s">
        <v>204</v>
      </c>
      <c r="C52" s="211" t="s">
        <v>224</v>
      </c>
      <c r="D52" s="213" t="s">
        <v>7</v>
      </c>
      <c r="E52" s="179">
        <v>11.3</v>
      </c>
      <c r="F52" s="181">
        <v>11</v>
      </c>
      <c r="G52" s="68">
        <f t="shared" si="0"/>
        <v>124.30000000000001</v>
      </c>
      <c r="H52" s="42" t="s">
        <v>39</v>
      </c>
      <c r="I52" s="47" t="s">
        <v>65</v>
      </c>
      <c r="J52" s="93" t="s">
        <v>40</v>
      </c>
      <c r="K52" s="105" t="s">
        <v>38</v>
      </c>
      <c r="L52" s="62" t="s">
        <v>41</v>
      </c>
    </row>
    <row r="53" spans="1:12" ht="21" customHeight="1" x14ac:dyDescent="0.25">
      <c r="A53" s="11">
        <v>36</v>
      </c>
      <c r="B53" s="182" t="s">
        <v>205</v>
      </c>
      <c r="C53" s="211" t="s">
        <v>218</v>
      </c>
      <c r="D53" s="216" t="s">
        <v>6</v>
      </c>
      <c r="E53" s="180">
        <v>3.5</v>
      </c>
      <c r="F53" s="183">
        <v>144</v>
      </c>
      <c r="G53" s="68">
        <f t="shared" si="0"/>
        <v>504</v>
      </c>
      <c r="H53" s="42" t="s">
        <v>39</v>
      </c>
      <c r="I53" s="47" t="s">
        <v>65</v>
      </c>
      <c r="J53" s="93" t="s">
        <v>40</v>
      </c>
      <c r="K53" s="105" t="s">
        <v>38</v>
      </c>
      <c r="L53" s="62" t="s">
        <v>41</v>
      </c>
    </row>
    <row r="54" spans="1:12" ht="21" customHeight="1" x14ac:dyDescent="0.25">
      <c r="A54" s="11">
        <v>37</v>
      </c>
      <c r="B54" s="182" t="s">
        <v>206</v>
      </c>
      <c r="C54" s="211" t="s">
        <v>222</v>
      </c>
      <c r="D54" s="216" t="s">
        <v>6</v>
      </c>
      <c r="E54" s="180">
        <v>41.6</v>
      </c>
      <c r="F54" s="183">
        <v>20</v>
      </c>
      <c r="G54" s="68">
        <f t="shared" si="0"/>
        <v>832</v>
      </c>
      <c r="H54" s="42" t="s">
        <v>39</v>
      </c>
      <c r="I54" s="47" t="s">
        <v>65</v>
      </c>
      <c r="J54" s="93" t="s">
        <v>40</v>
      </c>
      <c r="K54" s="105" t="s">
        <v>38</v>
      </c>
      <c r="L54" s="62" t="s">
        <v>41</v>
      </c>
    </row>
    <row r="55" spans="1:12" ht="21" customHeight="1" x14ac:dyDescent="0.25">
      <c r="A55" s="11">
        <v>38</v>
      </c>
      <c r="B55" s="141" t="s">
        <v>207</v>
      </c>
      <c r="C55" s="211" t="s">
        <v>222</v>
      </c>
      <c r="D55" s="216" t="s">
        <v>6</v>
      </c>
      <c r="E55" s="179">
        <v>2.4</v>
      </c>
      <c r="F55" s="181">
        <v>144</v>
      </c>
      <c r="G55" s="68">
        <f t="shared" si="0"/>
        <v>345.59999999999997</v>
      </c>
      <c r="H55" s="42" t="s">
        <v>39</v>
      </c>
      <c r="I55" s="47" t="s">
        <v>65</v>
      </c>
      <c r="J55" s="93" t="s">
        <v>40</v>
      </c>
      <c r="K55" s="105" t="s">
        <v>38</v>
      </c>
      <c r="L55" s="62" t="s">
        <v>41</v>
      </c>
    </row>
    <row r="56" spans="1:12" ht="21" customHeight="1" x14ac:dyDescent="0.25">
      <c r="A56" s="11">
        <v>39</v>
      </c>
      <c r="B56" s="141" t="s">
        <v>208</v>
      </c>
      <c r="C56" s="211" t="s">
        <v>89</v>
      </c>
      <c r="D56" s="213" t="s">
        <v>7</v>
      </c>
      <c r="E56" s="179">
        <v>5.8</v>
      </c>
      <c r="F56" s="181">
        <v>200</v>
      </c>
      <c r="G56" s="266">
        <f t="shared" si="0"/>
        <v>1160</v>
      </c>
      <c r="H56" s="42" t="s">
        <v>39</v>
      </c>
      <c r="I56" s="47" t="s">
        <v>65</v>
      </c>
      <c r="J56" s="93" t="s">
        <v>40</v>
      </c>
      <c r="K56" s="93" t="s">
        <v>38</v>
      </c>
      <c r="L56" s="47" t="s">
        <v>41</v>
      </c>
    </row>
    <row r="57" spans="1:12" ht="21" customHeight="1" x14ac:dyDescent="0.25">
      <c r="A57" s="11">
        <v>40</v>
      </c>
      <c r="B57" s="223" t="s">
        <v>209</v>
      </c>
      <c r="C57" s="224" t="s">
        <v>213</v>
      </c>
      <c r="D57" s="225" t="s">
        <v>6</v>
      </c>
      <c r="E57" s="226">
        <v>3.2</v>
      </c>
      <c r="F57" s="90">
        <v>10</v>
      </c>
      <c r="G57" s="68">
        <f t="shared" si="0"/>
        <v>32</v>
      </c>
      <c r="H57" s="44" t="s">
        <v>39</v>
      </c>
      <c r="I57" s="62" t="s">
        <v>65</v>
      </c>
      <c r="J57" s="105" t="s">
        <v>40</v>
      </c>
      <c r="K57" s="105" t="s">
        <v>38</v>
      </c>
      <c r="L57" s="62" t="s">
        <v>41</v>
      </c>
    </row>
    <row r="58" spans="1:12" ht="21" customHeight="1" thickBot="1" x14ac:dyDescent="0.35">
      <c r="A58" s="11">
        <v>41</v>
      </c>
      <c r="B58" s="210" t="s">
        <v>74</v>
      </c>
      <c r="C58" s="165" t="s">
        <v>90</v>
      </c>
      <c r="D58" s="217" t="s">
        <v>7</v>
      </c>
      <c r="E58" s="218">
        <v>6.71</v>
      </c>
      <c r="F58" s="222">
        <v>10</v>
      </c>
      <c r="G58" s="68">
        <f t="shared" si="0"/>
        <v>67.099999999999994</v>
      </c>
      <c r="H58" s="42" t="s">
        <v>39</v>
      </c>
      <c r="I58" s="47" t="s">
        <v>65</v>
      </c>
      <c r="J58" s="93" t="s">
        <v>40</v>
      </c>
      <c r="K58" s="105" t="s">
        <v>38</v>
      </c>
      <c r="L58" s="62" t="s">
        <v>41</v>
      </c>
    </row>
    <row r="59" spans="1:12" ht="21" customHeight="1" thickBot="1" x14ac:dyDescent="0.35">
      <c r="A59" s="241" t="s">
        <v>8</v>
      </c>
      <c r="B59" s="242"/>
      <c r="C59" s="242"/>
      <c r="D59" s="242"/>
      <c r="E59" s="242"/>
      <c r="F59" s="243"/>
      <c r="G59" s="65">
        <f>SUM(G18:G58)</f>
        <v>30358.459999999992</v>
      </c>
      <c r="H59" s="241" t="s">
        <v>71</v>
      </c>
      <c r="I59" s="242"/>
      <c r="J59" s="243"/>
      <c r="K59" s="244">
        <f>G59*1.19</f>
        <v>36126.567399999985</v>
      </c>
      <c r="L59" s="245"/>
    </row>
    <row r="60" spans="1:12" ht="16.8" customHeight="1" thickBot="1" x14ac:dyDescent="0.35">
      <c r="A60" s="246" t="s">
        <v>15</v>
      </c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9"/>
    </row>
    <row r="61" spans="1:12" ht="21" customHeight="1" thickBot="1" x14ac:dyDescent="0.35">
      <c r="A61" s="238" t="s">
        <v>9</v>
      </c>
      <c r="B61" s="239"/>
      <c r="C61" s="239"/>
      <c r="D61" s="239"/>
      <c r="E61" s="239"/>
      <c r="F61" s="239"/>
      <c r="G61" s="239"/>
      <c r="H61" s="239"/>
      <c r="I61" s="239"/>
      <c r="J61" s="239"/>
      <c r="K61" s="239"/>
      <c r="L61" s="240"/>
    </row>
    <row r="62" spans="1:12" ht="22.05" customHeight="1" x14ac:dyDescent="0.3">
      <c r="A62" s="10">
        <v>1</v>
      </c>
      <c r="B62" s="53" t="s">
        <v>120</v>
      </c>
      <c r="C62" s="164" t="s">
        <v>128</v>
      </c>
      <c r="D62" s="80" t="s">
        <v>6</v>
      </c>
      <c r="E62" s="82">
        <v>5.95</v>
      </c>
      <c r="F62" s="81">
        <v>50</v>
      </c>
      <c r="G62" s="148">
        <f t="shared" ref="G62" si="1">E62*F62/1.19</f>
        <v>250</v>
      </c>
      <c r="H62" s="46" t="s">
        <v>39</v>
      </c>
      <c r="I62" s="57" t="s">
        <v>65</v>
      </c>
      <c r="J62" s="46" t="s">
        <v>143</v>
      </c>
      <c r="K62" s="57" t="s">
        <v>38</v>
      </c>
      <c r="L62" s="46" t="s">
        <v>41</v>
      </c>
    </row>
    <row r="63" spans="1:12" ht="22.05" customHeight="1" x14ac:dyDescent="0.3">
      <c r="A63" s="11">
        <v>2</v>
      </c>
      <c r="B63" s="12" t="s">
        <v>121</v>
      </c>
      <c r="C63" s="166" t="s">
        <v>129</v>
      </c>
      <c r="D63" s="71" t="s">
        <v>6</v>
      </c>
      <c r="E63" s="84">
        <v>0.54</v>
      </c>
      <c r="F63" s="83">
        <v>20</v>
      </c>
      <c r="G63" s="35">
        <f t="shared" ref="G63:G75" si="2">E63*F63/1.19</f>
        <v>9.0756302521008418</v>
      </c>
      <c r="H63" s="47" t="s">
        <v>39</v>
      </c>
      <c r="I63" s="42" t="s">
        <v>65</v>
      </c>
      <c r="J63" s="47" t="s">
        <v>143</v>
      </c>
      <c r="K63" s="42" t="s">
        <v>38</v>
      </c>
      <c r="L63" s="47" t="s">
        <v>41</v>
      </c>
    </row>
    <row r="64" spans="1:12" ht="22.05" customHeight="1" x14ac:dyDescent="0.3">
      <c r="A64" s="11">
        <v>3</v>
      </c>
      <c r="B64" s="141" t="s">
        <v>153</v>
      </c>
      <c r="C64" s="167" t="s">
        <v>130</v>
      </c>
      <c r="D64" s="86" t="s">
        <v>122</v>
      </c>
      <c r="E64" s="84">
        <v>2.4</v>
      </c>
      <c r="F64" s="142">
        <v>10</v>
      </c>
      <c r="G64" s="35">
        <f t="shared" si="2"/>
        <v>20.168067226890756</v>
      </c>
      <c r="H64" s="47" t="s">
        <v>39</v>
      </c>
      <c r="I64" s="42" t="s">
        <v>65</v>
      </c>
      <c r="J64" s="47" t="s">
        <v>143</v>
      </c>
      <c r="K64" s="42" t="s">
        <v>38</v>
      </c>
      <c r="L64" s="47" t="s">
        <v>41</v>
      </c>
    </row>
    <row r="65" spans="1:12" ht="22.05" customHeight="1" x14ac:dyDescent="0.3">
      <c r="A65" s="11">
        <v>4</v>
      </c>
      <c r="B65" s="141" t="s">
        <v>156</v>
      </c>
      <c r="C65" s="167" t="s">
        <v>130</v>
      </c>
      <c r="D65" s="86" t="s">
        <v>122</v>
      </c>
      <c r="E65" s="84">
        <v>8</v>
      </c>
      <c r="F65" s="142">
        <v>10</v>
      </c>
      <c r="G65" s="35">
        <f t="shared" si="2"/>
        <v>67.226890756302524</v>
      </c>
      <c r="H65" s="47" t="s">
        <v>39</v>
      </c>
      <c r="I65" s="42" t="s">
        <v>65</v>
      </c>
      <c r="J65" s="47" t="s">
        <v>143</v>
      </c>
      <c r="K65" s="42" t="s">
        <v>38</v>
      </c>
      <c r="L65" s="47" t="s">
        <v>41</v>
      </c>
    </row>
    <row r="66" spans="1:12" ht="22.05" customHeight="1" x14ac:dyDescent="0.3">
      <c r="A66" s="11">
        <v>5</v>
      </c>
      <c r="B66" s="141" t="s">
        <v>154</v>
      </c>
      <c r="C66" s="167" t="s">
        <v>130</v>
      </c>
      <c r="D66" s="86" t="s">
        <v>122</v>
      </c>
      <c r="E66" s="88">
        <v>5.13</v>
      </c>
      <c r="F66" s="142">
        <v>10</v>
      </c>
      <c r="G66" s="35">
        <f t="shared" si="2"/>
        <v>43.109243697478988</v>
      </c>
      <c r="H66" s="47" t="s">
        <v>39</v>
      </c>
      <c r="I66" s="42" t="s">
        <v>65</v>
      </c>
      <c r="J66" s="47" t="s">
        <v>143</v>
      </c>
      <c r="K66" s="42" t="s">
        <v>38</v>
      </c>
      <c r="L66" s="47" t="s">
        <v>41</v>
      </c>
    </row>
    <row r="67" spans="1:12" ht="22.05" customHeight="1" x14ac:dyDescent="0.3">
      <c r="A67" s="11">
        <v>6</v>
      </c>
      <c r="B67" s="85" t="s">
        <v>123</v>
      </c>
      <c r="C67" s="167" t="s">
        <v>130</v>
      </c>
      <c r="D67" s="86" t="s">
        <v>6</v>
      </c>
      <c r="E67" s="88">
        <v>118.99</v>
      </c>
      <c r="F67" s="87">
        <v>10</v>
      </c>
      <c r="G67" s="35">
        <f t="shared" si="2"/>
        <v>999.9159663865546</v>
      </c>
      <c r="H67" s="47" t="s">
        <v>39</v>
      </c>
      <c r="I67" s="42" t="s">
        <v>65</v>
      </c>
      <c r="J67" s="47" t="s">
        <v>40</v>
      </c>
      <c r="K67" s="42" t="s">
        <v>38</v>
      </c>
      <c r="L67" s="47" t="s">
        <v>41</v>
      </c>
    </row>
    <row r="68" spans="1:12" ht="22.05" customHeight="1" x14ac:dyDescent="0.3">
      <c r="A68" s="11">
        <v>7</v>
      </c>
      <c r="B68" s="141" t="s">
        <v>155</v>
      </c>
      <c r="C68" s="165" t="s">
        <v>158</v>
      </c>
      <c r="D68" s="71" t="s">
        <v>6</v>
      </c>
      <c r="E68" s="84">
        <v>1.1499999999999999</v>
      </c>
      <c r="F68" s="83">
        <v>120</v>
      </c>
      <c r="G68" s="35">
        <f t="shared" si="2"/>
        <v>115.96638655462185</v>
      </c>
      <c r="H68" s="47" t="s">
        <v>39</v>
      </c>
      <c r="I68" s="42" t="s">
        <v>65</v>
      </c>
      <c r="J68" s="47" t="s">
        <v>143</v>
      </c>
      <c r="K68" s="42" t="s">
        <v>38</v>
      </c>
      <c r="L68" s="47" t="s">
        <v>41</v>
      </c>
    </row>
    <row r="69" spans="1:12" ht="21.75" customHeight="1" x14ac:dyDescent="0.3">
      <c r="A69" s="11">
        <v>8</v>
      </c>
      <c r="B69" s="22" t="s">
        <v>125</v>
      </c>
      <c r="C69" s="159" t="s">
        <v>133</v>
      </c>
      <c r="D69" s="145" t="s">
        <v>6</v>
      </c>
      <c r="E69" s="146">
        <v>2.13</v>
      </c>
      <c r="F69" s="147">
        <v>20</v>
      </c>
      <c r="G69" s="40">
        <f t="shared" si="2"/>
        <v>35.798319327731086</v>
      </c>
      <c r="H69" s="62" t="s">
        <v>39</v>
      </c>
      <c r="I69" s="44" t="s">
        <v>65</v>
      </c>
      <c r="J69" s="62" t="s">
        <v>143</v>
      </c>
      <c r="K69" s="44" t="s">
        <v>38</v>
      </c>
      <c r="L69" s="62" t="s">
        <v>41</v>
      </c>
    </row>
    <row r="70" spans="1:12" ht="21.75" customHeight="1" x14ac:dyDescent="0.3">
      <c r="A70" s="11">
        <v>9</v>
      </c>
      <c r="B70" s="85" t="s">
        <v>126</v>
      </c>
      <c r="C70" s="167" t="s">
        <v>132</v>
      </c>
      <c r="D70" s="86" t="s">
        <v>6</v>
      </c>
      <c r="E70" s="88">
        <v>1.92</v>
      </c>
      <c r="F70" s="87">
        <v>22</v>
      </c>
      <c r="G70" s="35">
        <f t="shared" si="2"/>
        <v>35.495798319327726</v>
      </c>
      <c r="H70" s="47" t="s">
        <v>39</v>
      </c>
      <c r="I70" s="42" t="s">
        <v>65</v>
      </c>
      <c r="J70" s="47" t="s">
        <v>143</v>
      </c>
      <c r="K70" s="42" t="s">
        <v>38</v>
      </c>
      <c r="L70" s="47" t="s">
        <v>41</v>
      </c>
    </row>
    <row r="71" spans="1:12" ht="21" customHeight="1" x14ac:dyDescent="0.3">
      <c r="A71" s="11">
        <v>10</v>
      </c>
      <c r="B71" s="12" t="s">
        <v>81</v>
      </c>
      <c r="C71" s="168" t="s">
        <v>92</v>
      </c>
      <c r="D71" s="71" t="s">
        <v>7</v>
      </c>
      <c r="E71" s="72">
        <v>18.239999999999998</v>
      </c>
      <c r="F71" s="83">
        <v>25</v>
      </c>
      <c r="G71" s="35">
        <f t="shared" si="2"/>
        <v>383.19327731092432</v>
      </c>
      <c r="H71" s="47" t="s">
        <v>39</v>
      </c>
      <c r="I71" s="42" t="s">
        <v>65</v>
      </c>
      <c r="J71" s="47" t="s">
        <v>143</v>
      </c>
      <c r="K71" s="42" t="s">
        <v>38</v>
      </c>
      <c r="L71" s="47" t="s">
        <v>41</v>
      </c>
    </row>
    <row r="72" spans="1:12" ht="21" customHeight="1" x14ac:dyDescent="0.3">
      <c r="A72" s="11">
        <v>11</v>
      </c>
      <c r="B72" s="89" t="s">
        <v>80</v>
      </c>
      <c r="C72" s="169" t="s">
        <v>92</v>
      </c>
      <c r="D72" s="78" t="s">
        <v>6</v>
      </c>
      <c r="E72" s="91">
        <v>7.71</v>
      </c>
      <c r="F72" s="90">
        <v>20</v>
      </c>
      <c r="G72" s="35">
        <f t="shared" si="2"/>
        <v>129.57983193277312</v>
      </c>
      <c r="H72" s="47" t="s">
        <v>39</v>
      </c>
      <c r="I72" s="42" t="s">
        <v>65</v>
      </c>
      <c r="J72" s="47" t="s">
        <v>143</v>
      </c>
      <c r="K72" s="42" t="s">
        <v>38</v>
      </c>
      <c r="L72" s="47" t="s">
        <v>41</v>
      </c>
    </row>
    <row r="73" spans="1:12" ht="21" customHeight="1" x14ac:dyDescent="0.3">
      <c r="A73" s="11">
        <v>12</v>
      </c>
      <c r="B73" s="12" t="s">
        <v>165</v>
      </c>
      <c r="C73" s="265" t="s">
        <v>166</v>
      </c>
      <c r="D73" s="70" t="s">
        <v>6</v>
      </c>
      <c r="E73" s="72">
        <v>45</v>
      </c>
      <c r="F73" s="181">
        <v>24</v>
      </c>
      <c r="G73" s="35">
        <f t="shared" si="2"/>
        <v>907.56302521008411</v>
      </c>
      <c r="H73" s="47" t="s">
        <v>39</v>
      </c>
      <c r="I73" s="42" t="s">
        <v>65</v>
      </c>
      <c r="J73" s="47" t="s">
        <v>143</v>
      </c>
      <c r="K73" s="42" t="s">
        <v>38</v>
      </c>
      <c r="L73" s="47" t="s">
        <v>41</v>
      </c>
    </row>
    <row r="74" spans="1:12" ht="21" customHeight="1" x14ac:dyDescent="0.3">
      <c r="A74" s="11">
        <v>13</v>
      </c>
      <c r="B74" s="89" t="s">
        <v>124</v>
      </c>
      <c r="C74" s="162" t="s">
        <v>131</v>
      </c>
      <c r="D74" s="78" t="s">
        <v>7</v>
      </c>
      <c r="E74" s="264">
        <v>4.75</v>
      </c>
      <c r="F74" s="227">
        <v>20</v>
      </c>
      <c r="G74" s="40">
        <f t="shared" si="2"/>
        <v>79.831932773109244</v>
      </c>
      <c r="H74" s="62" t="s">
        <v>39</v>
      </c>
      <c r="I74" s="44" t="s">
        <v>65</v>
      </c>
      <c r="J74" s="62" t="s">
        <v>143</v>
      </c>
      <c r="K74" s="44" t="s">
        <v>38</v>
      </c>
      <c r="L74" s="62" t="s">
        <v>41</v>
      </c>
    </row>
    <row r="75" spans="1:12" ht="21" customHeight="1" thickBot="1" x14ac:dyDescent="0.35">
      <c r="A75" s="11">
        <v>14</v>
      </c>
      <c r="B75" s="12" t="s">
        <v>144</v>
      </c>
      <c r="C75" s="163" t="s">
        <v>145</v>
      </c>
      <c r="D75" s="70" t="s">
        <v>122</v>
      </c>
      <c r="E75" s="84">
        <v>7</v>
      </c>
      <c r="F75" s="83">
        <v>10</v>
      </c>
      <c r="G75" s="35">
        <f t="shared" si="2"/>
        <v>58.82352941176471</v>
      </c>
      <c r="H75" s="47" t="s">
        <v>39</v>
      </c>
      <c r="I75" s="42" t="s">
        <v>65</v>
      </c>
      <c r="J75" s="47" t="s">
        <v>143</v>
      </c>
      <c r="K75" s="42" t="s">
        <v>38</v>
      </c>
      <c r="L75" s="47" t="s">
        <v>41</v>
      </c>
    </row>
    <row r="76" spans="1:12" ht="21.9" customHeight="1" thickBot="1" x14ac:dyDescent="0.35">
      <c r="A76" s="241" t="s">
        <v>8</v>
      </c>
      <c r="B76" s="242"/>
      <c r="C76" s="242"/>
      <c r="D76" s="242"/>
      <c r="E76" s="242"/>
      <c r="F76" s="243"/>
      <c r="G76" s="36">
        <f>SUM(G62:G75)</f>
        <v>3135.747899159664</v>
      </c>
      <c r="H76" s="241" t="s">
        <v>71</v>
      </c>
      <c r="I76" s="242"/>
      <c r="J76" s="243"/>
      <c r="K76" s="244">
        <f>G76*1.19</f>
        <v>3731.54</v>
      </c>
      <c r="L76" s="245"/>
    </row>
    <row r="77" spans="1:12" ht="21" customHeight="1" thickBot="1" x14ac:dyDescent="0.35">
      <c r="A77" s="246" t="s">
        <v>16</v>
      </c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9"/>
    </row>
    <row r="78" spans="1:12" ht="21" customHeight="1" thickBot="1" x14ac:dyDescent="0.35">
      <c r="A78" s="238" t="s">
        <v>17</v>
      </c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40"/>
    </row>
    <row r="79" spans="1:12" ht="21" customHeight="1" x14ac:dyDescent="0.3">
      <c r="A79" s="10">
        <v>1</v>
      </c>
      <c r="B79" s="53" t="s">
        <v>135</v>
      </c>
      <c r="C79" s="161" t="s">
        <v>28</v>
      </c>
      <c r="D79" s="54" t="s">
        <v>18</v>
      </c>
      <c r="E79" s="74">
        <v>40900</v>
      </c>
      <c r="F79" s="55">
        <v>1</v>
      </c>
      <c r="G79" s="56">
        <v>15000</v>
      </c>
      <c r="H79" s="57" t="s">
        <v>39</v>
      </c>
      <c r="I79" s="46" t="s">
        <v>68</v>
      </c>
      <c r="J79" s="57" t="s">
        <v>40</v>
      </c>
      <c r="K79" s="46" t="s">
        <v>38</v>
      </c>
      <c r="L79" s="58" t="s">
        <v>42</v>
      </c>
    </row>
    <row r="80" spans="1:12" ht="21" customHeight="1" thickBot="1" x14ac:dyDescent="0.35">
      <c r="A80" s="41">
        <v>2</v>
      </c>
      <c r="B80" s="22" t="s">
        <v>136</v>
      </c>
      <c r="C80" s="170" t="s">
        <v>134</v>
      </c>
      <c r="D80" s="27" t="s">
        <v>18</v>
      </c>
      <c r="E80" s="73">
        <v>12150</v>
      </c>
      <c r="F80" s="31">
        <v>1</v>
      </c>
      <c r="G80" s="51">
        <f>F80*E80/1.19</f>
        <v>10210.084033613446</v>
      </c>
      <c r="H80" s="8" t="s">
        <v>39</v>
      </c>
      <c r="I80" s="52" t="s">
        <v>68</v>
      </c>
      <c r="J80" s="8" t="s">
        <v>40</v>
      </c>
      <c r="K80" s="52" t="s">
        <v>38</v>
      </c>
      <c r="L80" s="49" t="s">
        <v>42</v>
      </c>
    </row>
    <row r="81" spans="1:12" ht="21" customHeight="1" thickBot="1" x14ac:dyDescent="0.35">
      <c r="A81" s="241" t="s">
        <v>8</v>
      </c>
      <c r="B81" s="242"/>
      <c r="C81" s="242"/>
      <c r="D81" s="242"/>
      <c r="E81" s="242"/>
      <c r="F81" s="243"/>
      <c r="G81" s="36">
        <f>SUM(G79:G80)</f>
        <v>25210.084033613446</v>
      </c>
      <c r="H81" s="241" t="s">
        <v>71</v>
      </c>
      <c r="I81" s="242"/>
      <c r="J81" s="243"/>
      <c r="K81" s="244">
        <f>G81*1.19</f>
        <v>30000</v>
      </c>
      <c r="L81" s="245"/>
    </row>
    <row r="82" spans="1:12" ht="21" customHeight="1" thickBot="1" x14ac:dyDescent="0.35">
      <c r="A82" s="246" t="s">
        <v>19</v>
      </c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9"/>
    </row>
    <row r="83" spans="1:12" ht="21" customHeight="1" thickBot="1" x14ac:dyDescent="0.35">
      <c r="A83" s="238" t="s">
        <v>20</v>
      </c>
      <c r="B83" s="239"/>
      <c r="C83" s="239"/>
      <c r="D83" s="239"/>
      <c r="E83" s="239"/>
      <c r="F83" s="239"/>
      <c r="G83" s="239"/>
      <c r="H83" s="239"/>
      <c r="I83" s="239"/>
      <c r="J83" s="239"/>
      <c r="K83" s="239"/>
      <c r="L83" s="240"/>
    </row>
    <row r="84" spans="1:12" ht="21" customHeight="1" thickBot="1" x14ac:dyDescent="0.35">
      <c r="A84" s="149">
        <v>1</v>
      </c>
      <c r="B84" s="150" t="s">
        <v>46</v>
      </c>
      <c r="C84" s="171" t="s">
        <v>29</v>
      </c>
      <c r="D84" s="151" t="s">
        <v>18</v>
      </c>
      <c r="E84" s="152">
        <v>10</v>
      </c>
      <c r="F84" s="153">
        <v>336</v>
      </c>
      <c r="G84" s="48">
        <f>F84*E84/1.19</f>
        <v>2823.5294117647059</v>
      </c>
      <c r="H84" s="154" t="s">
        <v>39</v>
      </c>
      <c r="I84" s="24" t="s">
        <v>68</v>
      </c>
      <c r="J84" s="154" t="s">
        <v>40</v>
      </c>
      <c r="K84" s="24" t="s">
        <v>38</v>
      </c>
      <c r="L84" s="155" t="s">
        <v>42</v>
      </c>
    </row>
    <row r="85" spans="1:12" ht="21" customHeight="1" thickBot="1" x14ac:dyDescent="0.35">
      <c r="A85" s="41">
        <v>2</v>
      </c>
      <c r="B85" s="22" t="s">
        <v>47</v>
      </c>
      <c r="C85" s="170" t="s">
        <v>45</v>
      </c>
      <c r="D85" s="27" t="s">
        <v>18</v>
      </c>
      <c r="E85" s="73">
        <v>40</v>
      </c>
      <c r="F85" s="31">
        <v>66</v>
      </c>
      <c r="G85" s="51">
        <f>F85*E85/1.19</f>
        <v>2218.4873949579833</v>
      </c>
      <c r="H85" s="8" t="s">
        <v>39</v>
      </c>
      <c r="I85" s="52" t="s">
        <v>68</v>
      </c>
      <c r="J85" s="8" t="s">
        <v>40</v>
      </c>
      <c r="K85" s="52" t="s">
        <v>38</v>
      </c>
      <c r="L85" s="49" t="s">
        <v>42</v>
      </c>
    </row>
    <row r="86" spans="1:12" ht="21" customHeight="1" thickBot="1" x14ac:dyDescent="0.35">
      <c r="A86" s="241" t="s">
        <v>8</v>
      </c>
      <c r="B86" s="242"/>
      <c r="C86" s="242"/>
      <c r="D86" s="242"/>
      <c r="E86" s="242"/>
      <c r="F86" s="243"/>
      <c r="G86" s="36">
        <f>SUM(G84:G85)</f>
        <v>5042.0168067226896</v>
      </c>
      <c r="H86" s="241" t="s">
        <v>71</v>
      </c>
      <c r="I86" s="242"/>
      <c r="J86" s="243"/>
      <c r="K86" s="244">
        <f>G86*1.19</f>
        <v>6000</v>
      </c>
      <c r="L86" s="245"/>
    </row>
    <row r="87" spans="1:12" ht="23.4" customHeight="1" thickBot="1" x14ac:dyDescent="0.35">
      <c r="A87" s="246" t="s">
        <v>60</v>
      </c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9"/>
    </row>
    <row r="88" spans="1:12" ht="25.05" customHeight="1" thickBot="1" x14ac:dyDescent="0.35">
      <c r="A88" s="238" t="s">
        <v>61</v>
      </c>
      <c r="B88" s="239"/>
      <c r="C88" s="239"/>
      <c r="D88" s="239"/>
      <c r="E88" s="239"/>
      <c r="F88" s="239"/>
      <c r="G88" s="239"/>
      <c r="H88" s="239"/>
      <c r="I88" s="239"/>
      <c r="J88" s="239"/>
      <c r="K88" s="239"/>
      <c r="L88" s="240"/>
    </row>
    <row r="89" spans="1:12" ht="36" customHeight="1" thickBot="1" x14ac:dyDescent="0.35">
      <c r="A89" s="41">
        <v>1</v>
      </c>
      <c r="B89" s="22" t="s">
        <v>62</v>
      </c>
      <c r="C89" s="170" t="s">
        <v>67</v>
      </c>
      <c r="D89" s="27" t="s">
        <v>18</v>
      </c>
      <c r="E89" s="73">
        <v>60000</v>
      </c>
      <c r="F89" s="31">
        <v>1</v>
      </c>
      <c r="G89" s="48">
        <f>F89*E89/1.19</f>
        <v>50420.168067226892</v>
      </c>
      <c r="H89" s="8" t="s">
        <v>39</v>
      </c>
      <c r="I89" s="24" t="s">
        <v>69</v>
      </c>
      <c r="J89" s="8" t="s">
        <v>40</v>
      </c>
      <c r="K89" s="24" t="s">
        <v>38</v>
      </c>
      <c r="L89" s="49" t="s">
        <v>63</v>
      </c>
    </row>
    <row r="90" spans="1:12" ht="22.8" customHeight="1" thickBot="1" x14ac:dyDescent="0.35">
      <c r="A90" s="241" t="s">
        <v>8</v>
      </c>
      <c r="B90" s="242"/>
      <c r="C90" s="242"/>
      <c r="D90" s="242"/>
      <c r="E90" s="242"/>
      <c r="F90" s="243"/>
      <c r="G90" s="36">
        <f>SUM(G89:G89)</f>
        <v>50420.168067226892</v>
      </c>
      <c r="H90" s="241" t="s">
        <v>71</v>
      </c>
      <c r="I90" s="242"/>
      <c r="J90" s="243"/>
      <c r="K90" s="244">
        <f>G90*1.19</f>
        <v>60000</v>
      </c>
      <c r="L90" s="245"/>
    </row>
    <row r="91" spans="1:12" ht="25.05" customHeight="1" thickBot="1" x14ac:dyDescent="0.35">
      <c r="A91" s="246" t="s">
        <v>21</v>
      </c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9"/>
    </row>
    <row r="92" spans="1:12" ht="25.05" customHeight="1" thickBot="1" x14ac:dyDescent="0.35">
      <c r="A92" s="238" t="s">
        <v>22</v>
      </c>
      <c r="B92" s="239"/>
      <c r="C92" s="239"/>
      <c r="D92" s="239"/>
      <c r="E92" s="239"/>
      <c r="F92" s="239"/>
      <c r="G92" s="239"/>
      <c r="H92" s="239"/>
      <c r="I92" s="239"/>
      <c r="J92" s="239"/>
      <c r="K92" s="239"/>
      <c r="L92" s="240"/>
    </row>
    <row r="93" spans="1:12" ht="25.05" customHeight="1" x14ac:dyDescent="0.3">
      <c r="A93" s="10">
        <v>1</v>
      </c>
      <c r="B93" s="53" t="s">
        <v>49</v>
      </c>
      <c r="C93" s="161" t="s">
        <v>27</v>
      </c>
      <c r="D93" s="54" t="s">
        <v>18</v>
      </c>
      <c r="E93" s="74">
        <v>600</v>
      </c>
      <c r="F93" s="55">
        <v>12</v>
      </c>
      <c r="G93" s="56">
        <f>F93*E93/1.19</f>
        <v>6050.4201680672268</v>
      </c>
      <c r="H93" s="57" t="s">
        <v>39</v>
      </c>
      <c r="I93" s="46" t="s">
        <v>68</v>
      </c>
      <c r="J93" s="57" t="s">
        <v>40</v>
      </c>
      <c r="K93" s="46" t="s">
        <v>38</v>
      </c>
      <c r="L93" s="58" t="s">
        <v>41</v>
      </c>
    </row>
    <row r="94" spans="1:12" ht="25.05" customHeight="1" thickBot="1" x14ac:dyDescent="0.35">
      <c r="A94" s="41">
        <v>2</v>
      </c>
      <c r="B94" s="22" t="s">
        <v>50</v>
      </c>
      <c r="C94" s="170" t="s">
        <v>48</v>
      </c>
      <c r="D94" s="27" t="s">
        <v>18</v>
      </c>
      <c r="E94" s="73">
        <v>233.4</v>
      </c>
      <c r="F94" s="31">
        <v>12</v>
      </c>
      <c r="G94" s="51">
        <f>F94*E94/1.19</f>
        <v>2353.6134453781515</v>
      </c>
      <c r="H94" s="8" t="s">
        <v>39</v>
      </c>
      <c r="I94" s="52" t="s">
        <v>68</v>
      </c>
      <c r="J94" s="8" t="s">
        <v>40</v>
      </c>
      <c r="K94" s="52" t="s">
        <v>38</v>
      </c>
      <c r="L94" s="49" t="s">
        <v>41</v>
      </c>
    </row>
    <row r="95" spans="1:12" ht="19.8" customHeight="1" thickBot="1" x14ac:dyDescent="0.35">
      <c r="A95" s="241" t="s">
        <v>8</v>
      </c>
      <c r="B95" s="242"/>
      <c r="C95" s="242"/>
      <c r="D95" s="242"/>
      <c r="E95" s="242"/>
      <c r="F95" s="243"/>
      <c r="G95" s="36">
        <f>SUM(G93:G94)</f>
        <v>8404.0336134453792</v>
      </c>
      <c r="H95" s="241" t="s">
        <v>71</v>
      </c>
      <c r="I95" s="242"/>
      <c r="J95" s="243"/>
      <c r="K95" s="244">
        <f>G95*1.19</f>
        <v>10000.800000000001</v>
      </c>
      <c r="L95" s="245"/>
    </row>
    <row r="96" spans="1:12" ht="20.399999999999999" customHeight="1" thickBot="1" x14ac:dyDescent="0.35">
      <c r="A96" s="246" t="s">
        <v>23</v>
      </c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9"/>
    </row>
    <row r="97" spans="1:12" ht="25.05" customHeight="1" thickBot="1" x14ac:dyDescent="0.35">
      <c r="A97" s="238" t="s">
        <v>24</v>
      </c>
      <c r="B97" s="239"/>
      <c r="C97" s="239"/>
      <c r="D97" s="239"/>
      <c r="E97" s="239"/>
      <c r="F97" s="239"/>
      <c r="G97" s="250"/>
      <c r="H97" s="239"/>
      <c r="I97" s="239"/>
      <c r="J97" s="239"/>
      <c r="K97" s="239"/>
      <c r="L97" s="251"/>
    </row>
    <row r="98" spans="1:12" ht="25.05" customHeight="1" x14ac:dyDescent="0.3">
      <c r="A98" s="107">
        <v>1</v>
      </c>
      <c r="B98" s="108" t="s">
        <v>95</v>
      </c>
      <c r="C98" s="172" t="s">
        <v>96</v>
      </c>
      <c r="D98" s="110" t="s">
        <v>6</v>
      </c>
      <c r="E98" s="98">
        <v>1440</v>
      </c>
      <c r="F98" s="111">
        <v>1</v>
      </c>
      <c r="G98" s="112">
        <f t="shared" ref="G98" si="3">F98*E98/1.19</f>
        <v>1210.0840336134454</v>
      </c>
      <c r="H98" s="113" t="s">
        <v>39</v>
      </c>
      <c r="I98" s="114" t="s">
        <v>65</v>
      </c>
      <c r="J98" s="113" t="s">
        <v>40</v>
      </c>
      <c r="K98" s="115" t="s">
        <v>38</v>
      </c>
      <c r="L98" s="114" t="s">
        <v>41</v>
      </c>
    </row>
    <row r="99" spans="1:12" ht="25.05" customHeight="1" x14ac:dyDescent="0.3">
      <c r="A99" s="11">
        <v>2</v>
      </c>
      <c r="B99" s="12" t="s">
        <v>79</v>
      </c>
      <c r="C99" s="163" t="s">
        <v>75</v>
      </c>
      <c r="D99" s="29" t="s">
        <v>6</v>
      </c>
      <c r="E99" s="75">
        <v>142</v>
      </c>
      <c r="F99" s="95">
        <v>10</v>
      </c>
      <c r="G99" s="67">
        <f t="shared" ref="G99:G108" si="4">F99*E99/1.19</f>
        <v>1193.2773109243699</v>
      </c>
      <c r="H99" s="42" t="s">
        <v>39</v>
      </c>
      <c r="I99" s="47" t="s">
        <v>65</v>
      </c>
      <c r="J99" s="42" t="s">
        <v>40</v>
      </c>
      <c r="K99" s="93" t="s">
        <v>38</v>
      </c>
      <c r="L99" s="47" t="s">
        <v>41</v>
      </c>
    </row>
    <row r="100" spans="1:12" ht="25.05" customHeight="1" x14ac:dyDescent="0.3">
      <c r="A100" s="11">
        <v>3</v>
      </c>
      <c r="B100" s="12" t="s">
        <v>93</v>
      </c>
      <c r="C100" s="163" t="s">
        <v>97</v>
      </c>
      <c r="D100" s="29" t="s">
        <v>6</v>
      </c>
      <c r="E100" s="75">
        <v>80</v>
      </c>
      <c r="F100" s="95">
        <v>34</v>
      </c>
      <c r="G100" s="67">
        <f t="shared" si="4"/>
        <v>2285.7142857142858</v>
      </c>
      <c r="H100" s="42" t="s">
        <v>39</v>
      </c>
      <c r="I100" s="47" t="s">
        <v>65</v>
      </c>
      <c r="J100" s="45" t="s">
        <v>40</v>
      </c>
      <c r="K100" s="93" t="s">
        <v>38</v>
      </c>
      <c r="L100" s="47" t="s">
        <v>41</v>
      </c>
    </row>
    <row r="101" spans="1:12" ht="25.05" customHeight="1" x14ac:dyDescent="0.3">
      <c r="A101" s="11">
        <v>4</v>
      </c>
      <c r="B101" s="12" t="s">
        <v>98</v>
      </c>
      <c r="C101" s="163" t="s">
        <v>99</v>
      </c>
      <c r="D101" s="29" t="s">
        <v>6</v>
      </c>
      <c r="E101" s="75">
        <v>30</v>
      </c>
      <c r="F101" s="95">
        <v>125</v>
      </c>
      <c r="G101" s="67">
        <f t="shared" si="4"/>
        <v>3151.2605042016808</v>
      </c>
      <c r="H101" s="42" t="s">
        <v>39</v>
      </c>
      <c r="I101" s="47" t="s">
        <v>65</v>
      </c>
      <c r="J101" s="45" t="s">
        <v>40</v>
      </c>
      <c r="K101" s="93" t="s">
        <v>38</v>
      </c>
      <c r="L101" s="47" t="s">
        <v>41</v>
      </c>
    </row>
    <row r="102" spans="1:12" ht="25.05" customHeight="1" x14ac:dyDescent="0.3">
      <c r="A102" s="11">
        <v>5</v>
      </c>
      <c r="B102" s="12" t="s">
        <v>139</v>
      </c>
      <c r="C102" s="163" t="s">
        <v>110</v>
      </c>
      <c r="D102" s="29" t="s">
        <v>7</v>
      </c>
      <c r="E102" s="75">
        <v>8000</v>
      </c>
      <c r="F102" s="95">
        <v>1</v>
      </c>
      <c r="G102" s="67">
        <f t="shared" si="4"/>
        <v>6722.6890756302528</v>
      </c>
      <c r="H102" s="42" t="s">
        <v>39</v>
      </c>
      <c r="I102" s="47" t="s">
        <v>65</v>
      </c>
      <c r="J102" s="45" t="s">
        <v>40</v>
      </c>
      <c r="K102" s="93" t="s">
        <v>38</v>
      </c>
      <c r="L102" s="47" t="s">
        <v>41</v>
      </c>
    </row>
    <row r="103" spans="1:12" ht="21.9" customHeight="1" x14ac:dyDescent="0.3">
      <c r="A103" s="11">
        <v>6</v>
      </c>
      <c r="B103" s="89" t="s">
        <v>157</v>
      </c>
      <c r="C103" s="162" t="s">
        <v>101</v>
      </c>
      <c r="D103" s="79" t="s">
        <v>6</v>
      </c>
      <c r="E103" s="156">
        <v>75</v>
      </c>
      <c r="F103" s="157">
        <v>20</v>
      </c>
      <c r="G103" s="158">
        <f t="shared" si="4"/>
        <v>1260.5042016806724</v>
      </c>
      <c r="H103" s="44" t="s">
        <v>39</v>
      </c>
      <c r="I103" s="62" t="s">
        <v>65</v>
      </c>
      <c r="J103" s="8" t="s">
        <v>40</v>
      </c>
      <c r="K103" s="105" t="s">
        <v>38</v>
      </c>
      <c r="L103" s="62" t="s">
        <v>41</v>
      </c>
    </row>
    <row r="104" spans="1:12" ht="21.9" customHeight="1" x14ac:dyDescent="0.3">
      <c r="A104" s="11">
        <v>7</v>
      </c>
      <c r="B104" s="22" t="s">
        <v>102</v>
      </c>
      <c r="C104" s="173" t="s">
        <v>159</v>
      </c>
      <c r="D104" s="27" t="s">
        <v>6</v>
      </c>
      <c r="E104" s="73">
        <v>300</v>
      </c>
      <c r="F104" s="96">
        <v>12</v>
      </c>
      <c r="G104" s="67">
        <f t="shared" si="4"/>
        <v>3025.2100840336134</v>
      </c>
      <c r="H104" s="42" t="s">
        <v>39</v>
      </c>
      <c r="I104" s="47" t="s">
        <v>65</v>
      </c>
      <c r="J104" s="45" t="s">
        <v>40</v>
      </c>
      <c r="K104" s="93" t="s">
        <v>38</v>
      </c>
      <c r="L104" s="47" t="s">
        <v>41</v>
      </c>
    </row>
    <row r="105" spans="1:12" ht="21.9" customHeight="1" x14ac:dyDescent="0.3">
      <c r="A105" s="11">
        <v>8</v>
      </c>
      <c r="B105" s="12" t="s">
        <v>106</v>
      </c>
      <c r="C105" s="163" t="s">
        <v>107</v>
      </c>
      <c r="D105" s="29" t="s">
        <v>108</v>
      </c>
      <c r="E105" s="75">
        <v>655</v>
      </c>
      <c r="F105" s="95">
        <v>12</v>
      </c>
      <c r="G105" s="67">
        <f t="shared" si="4"/>
        <v>6605.042016806723</v>
      </c>
      <c r="H105" s="42" t="s">
        <v>39</v>
      </c>
      <c r="I105" s="47" t="s">
        <v>65</v>
      </c>
      <c r="J105" s="45" t="s">
        <v>40</v>
      </c>
      <c r="K105" s="93" t="s">
        <v>38</v>
      </c>
      <c r="L105" s="47" t="s">
        <v>41</v>
      </c>
    </row>
    <row r="106" spans="1:12" ht="21.9" customHeight="1" x14ac:dyDescent="0.3">
      <c r="A106" s="11">
        <v>9</v>
      </c>
      <c r="B106" s="12" t="s">
        <v>226</v>
      </c>
      <c r="C106" s="163"/>
      <c r="D106" s="29" t="s">
        <v>7</v>
      </c>
      <c r="E106" s="75">
        <v>1000</v>
      </c>
      <c r="F106" s="95">
        <v>4</v>
      </c>
      <c r="G106" s="67">
        <f t="shared" si="4"/>
        <v>3361.3445378151264</v>
      </c>
      <c r="H106" s="42" t="s">
        <v>39</v>
      </c>
      <c r="I106" s="47" t="s">
        <v>65</v>
      </c>
      <c r="J106" s="45" t="s">
        <v>40</v>
      </c>
      <c r="K106" s="93" t="s">
        <v>38</v>
      </c>
      <c r="L106" s="47" t="s">
        <v>41</v>
      </c>
    </row>
    <row r="107" spans="1:12" ht="21.9" customHeight="1" x14ac:dyDescent="0.3">
      <c r="A107" s="11">
        <v>10</v>
      </c>
      <c r="B107" s="12" t="s">
        <v>109</v>
      </c>
      <c r="C107" s="163" t="s">
        <v>96</v>
      </c>
      <c r="D107" s="29" t="s">
        <v>6</v>
      </c>
      <c r="E107" s="75">
        <v>200</v>
      </c>
      <c r="F107" s="95">
        <v>12</v>
      </c>
      <c r="G107" s="67">
        <f t="shared" si="4"/>
        <v>2016.8067226890757</v>
      </c>
      <c r="H107" s="42" t="s">
        <v>39</v>
      </c>
      <c r="I107" s="47" t="s">
        <v>65</v>
      </c>
      <c r="J107" s="42" t="s">
        <v>40</v>
      </c>
      <c r="K107" s="93" t="s">
        <v>38</v>
      </c>
      <c r="L107" s="47" t="s">
        <v>41</v>
      </c>
    </row>
    <row r="108" spans="1:12" ht="21.9" customHeight="1" thickBot="1" x14ac:dyDescent="0.35">
      <c r="A108" s="13">
        <v>11</v>
      </c>
      <c r="B108" s="89" t="s">
        <v>146</v>
      </c>
      <c r="C108" s="162"/>
      <c r="D108" s="79" t="s">
        <v>147</v>
      </c>
      <c r="E108" s="156">
        <v>5000</v>
      </c>
      <c r="F108" s="157">
        <v>1</v>
      </c>
      <c r="G108" s="228">
        <f t="shared" si="4"/>
        <v>4201.680672268908</v>
      </c>
      <c r="H108" s="44" t="s">
        <v>39</v>
      </c>
      <c r="I108" s="62" t="s">
        <v>65</v>
      </c>
      <c r="J108" s="8" t="s">
        <v>40</v>
      </c>
      <c r="K108" s="105" t="s">
        <v>38</v>
      </c>
      <c r="L108" s="62" t="s">
        <v>41</v>
      </c>
    </row>
    <row r="109" spans="1:12" ht="17.399999999999999" customHeight="1" thickBot="1" x14ac:dyDescent="0.35">
      <c r="A109" s="241" t="s">
        <v>8</v>
      </c>
      <c r="B109" s="242"/>
      <c r="C109" s="242"/>
      <c r="D109" s="242"/>
      <c r="E109" s="242"/>
      <c r="F109" s="243"/>
      <c r="G109" s="65">
        <f>SUM(G98:G108)</f>
        <v>35033.613445378149</v>
      </c>
      <c r="H109" s="241" t="s">
        <v>71</v>
      </c>
      <c r="I109" s="242"/>
      <c r="J109" s="243"/>
      <c r="K109" s="244">
        <f>G109*1.19</f>
        <v>41689.999999999993</v>
      </c>
      <c r="L109" s="245"/>
    </row>
    <row r="110" spans="1:12" ht="16.2" customHeight="1" thickBot="1" x14ac:dyDescent="0.35">
      <c r="A110" s="246" t="s">
        <v>162</v>
      </c>
      <c r="B110" s="247"/>
      <c r="C110" s="247"/>
      <c r="D110" s="247"/>
      <c r="E110" s="247"/>
      <c r="F110" s="247"/>
      <c r="G110" s="247"/>
      <c r="H110" s="248"/>
      <c r="I110" s="248"/>
      <c r="J110" s="248"/>
      <c r="K110" s="247"/>
      <c r="L110" s="249"/>
    </row>
    <row r="111" spans="1:12" ht="21" customHeight="1" thickBot="1" x14ac:dyDescent="0.35">
      <c r="A111" s="238" t="s">
        <v>163</v>
      </c>
      <c r="B111" s="239"/>
      <c r="C111" s="239"/>
      <c r="D111" s="239"/>
      <c r="E111" s="239"/>
      <c r="F111" s="239"/>
      <c r="G111" s="239"/>
      <c r="H111" s="239"/>
      <c r="I111" s="239"/>
      <c r="J111" s="239"/>
      <c r="K111" s="239"/>
      <c r="L111" s="240"/>
    </row>
    <row r="112" spans="1:12" ht="21" customHeight="1" thickBot="1" x14ac:dyDescent="0.35">
      <c r="A112" s="100">
        <v>1</v>
      </c>
      <c r="B112" s="101" t="s">
        <v>164</v>
      </c>
      <c r="C112" s="174" t="s">
        <v>141</v>
      </c>
      <c r="D112" s="102" t="s">
        <v>6</v>
      </c>
      <c r="E112" s="73">
        <v>10000</v>
      </c>
      <c r="F112" s="103">
        <v>1</v>
      </c>
      <c r="G112" s="99">
        <v>6723</v>
      </c>
      <c r="H112" s="97" t="s">
        <v>39</v>
      </c>
      <c r="I112" s="8" t="s">
        <v>65</v>
      </c>
      <c r="J112" s="47" t="s">
        <v>143</v>
      </c>
      <c r="K112" s="8" t="s">
        <v>38</v>
      </c>
      <c r="L112" s="97" t="s">
        <v>41</v>
      </c>
    </row>
    <row r="113" spans="1:16" ht="17.399999999999999" customHeight="1" thickBot="1" x14ac:dyDescent="0.35">
      <c r="A113" s="241" t="s">
        <v>8</v>
      </c>
      <c r="B113" s="242"/>
      <c r="C113" s="242"/>
      <c r="D113" s="242"/>
      <c r="E113" s="242"/>
      <c r="F113" s="243"/>
      <c r="G113" s="36">
        <f>SUM(G112:G112)</f>
        <v>6723</v>
      </c>
      <c r="H113" s="241" t="s">
        <v>71</v>
      </c>
      <c r="I113" s="242"/>
      <c r="J113" s="243"/>
      <c r="K113" s="244">
        <f>G113*1.19</f>
        <v>8000.37</v>
      </c>
      <c r="L113" s="245"/>
    </row>
    <row r="114" spans="1:16" ht="14.4" customHeight="1" thickBot="1" x14ac:dyDescent="0.35">
      <c r="A114" s="246" t="s">
        <v>167</v>
      </c>
      <c r="B114" s="247"/>
      <c r="C114" s="247"/>
      <c r="D114" s="247"/>
      <c r="E114" s="247"/>
      <c r="F114" s="247"/>
      <c r="G114" s="247"/>
      <c r="H114" s="248"/>
      <c r="I114" s="248"/>
      <c r="J114" s="248"/>
      <c r="K114" s="247"/>
      <c r="L114" s="249"/>
    </row>
    <row r="115" spans="1:16" ht="21" customHeight="1" thickBot="1" x14ac:dyDescent="0.35">
      <c r="A115" s="238" t="s">
        <v>168</v>
      </c>
      <c r="B115" s="239"/>
      <c r="C115" s="239"/>
      <c r="D115" s="239"/>
      <c r="E115" s="239"/>
      <c r="F115" s="239"/>
      <c r="G115" s="239"/>
      <c r="H115" s="239"/>
      <c r="I115" s="239"/>
      <c r="J115" s="239"/>
      <c r="K115" s="239"/>
      <c r="L115" s="240"/>
    </row>
    <row r="116" spans="1:16" ht="21" customHeight="1" thickBot="1" x14ac:dyDescent="0.35">
      <c r="A116" s="100">
        <v>1</v>
      </c>
      <c r="B116" s="101" t="s">
        <v>169</v>
      </c>
      <c r="C116" s="174"/>
      <c r="D116" s="102" t="s">
        <v>6</v>
      </c>
      <c r="E116" s="73">
        <v>25000</v>
      </c>
      <c r="F116" s="103">
        <v>1</v>
      </c>
      <c r="G116" s="99">
        <f t="shared" ref="G116" si="5">F116*E116/1.19</f>
        <v>21008.403361344539</v>
      </c>
      <c r="H116" s="97" t="s">
        <v>39</v>
      </c>
      <c r="I116" s="8" t="s">
        <v>65</v>
      </c>
      <c r="J116" s="47" t="s">
        <v>143</v>
      </c>
      <c r="K116" s="8" t="s">
        <v>38</v>
      </c>
      <c r="L116" s="97" t="s">
        <v>41</v>
      </c>
    </row>
    <row r="117" spans="1:16" ht="24.9" customHeight="1" thickBot="1" x14ac:dyDescent="0.35">
      <c r="A117" s="241" t="s">
        <v>8</v>
      </c>
      <c r="B117" s="242"/>
      <c r="C117" s="242"/>
      <c r="D117" s="242"/>
      <c r="E117" s="242"/>
      <c r="F117" s="243"/>
      <c r="G117" s="36">
        <f>SUM(G116:G116)</f>
        <v>21008.403361344539</v>
      </c>
      <c r="H117" s="241" t="s">
        <v>71</v>
      </c>
      <c r="I117" s="242"/>
      <c r="J117" s="243"/>
      <c r="K117" s="244">
        <f>G117*1.19</f>
        <v>25000</v>
      </c>
      <c r="L117" s="245"/>
    </row>
    <row r="118" spans="1:16" ht="21.6" thickBot="1" x14ac:dyDescent="0.35">
      <c r="A118" s="16"/>
      <c r="B118" s="16"/>
      <c r="C118" s="236" t="s">
        <v>66</v>
      </c>
      <c r="D118" s="237"/>
      <c r="E118" s="236" t="s">
        <v>71</v>
      </c>
      <c r="F118" s="237"/>
      <c r="G118" s="17"/>
      <c r="H118" s="19"/>
      <c r="I118" s="19"/>
      <c r="J118" s="19"/>
      <c r="K118" s="19"/>
    </row>
    <row r="119" spans="1:16" ht="21" x14ac:dyDescent="0.3">
      <c r="B119" s="59" t="s">
        <v>54</v>
      </c>
      <c r="C119" s="234">
        <f>G59</f>
        <v>30358.459999999992</v>
      </c>
      <c r="D119" s="235"/>
      <c r="E119" s="234">
        <f>K59</f>
        <v>36126.567399999985</v>
      </c>
      <c r="F119" s="235"/>
      <c r="G119" s="9"/>
      <c r="H119" s="63"/>
      <c r="I119" s="19"/>
      <c r="J119" s="20" t="s">
        <v>12</v>
      </c>
      <c r="K119" s="19"/>
      <c r="L119" s="19"/>
    </row>
    <row r="120" spans="1:16" ht="21" x14ac:dyDescent="0.3">
      <c r="A120" s="18"/>
      <c r="B120" s="60" t="s">
        <v>55</v>
      </c>
      <c r="C120" s="232">
        <f>G76</f>
        <v>3135.747899159664</v>
      </c>
      <c r="D120" s="233"/>
      <c r="E120" s="232">
        <f>K76</f>
        <v>3731.54</v>
      </c>
      <c r="F120" s="233"/>
      <c r="G120" s="9"/>
      <c r="H120" s="64"/>
      <c r="I120" s="19"/>
      <c r="J120" s="20" t="s">
        <v>51</v>
      </c>
      <c r="K120" s="19"/>
      <c r="L120" s="19"/>
    </row>
    <row r="121" spans="1:16" ht="21" x14ac:dyDescent="0.3">
      <c r="B121" s="60" t="s">
        <v>56</v>
      </c>
      <c r="C121" s="232">
        <f>G81</f>
        <v>25210.084033613446</v>
      </c>
      <c r="D121" s="233"/>
      <c r="E121" s="232">
        <f>K81</f>
        <v>30000</v>
      </c>
      <c r="F121" s="233"/>
      <c r="G121" s="9"/>
      <c r="H121" s="63"/>
      <c r="I121" s="19"/>
      <c r="J121" s="21" t="s">
        <v>53</v>
      </c>
      <c r="K121" s="19"/>
      <c r="L121" s="19"/>
    </row>
    <row r="122" spans="1:16" ht="21" x14ac:dyDescent="0.3">
      <c r="B122" s="60" t="s">
        <v>57</v>
      </c>
      <c r="C122" s="232">
        <f>G86</f>
        <v>5042.0168067226896</v>
      </c>
      <c r="D122" s="233"/>
      <c r="E122" s="232">
        <f>K86</f>
        <v>6000</v>
      </c>
      <c r="F122" s="233"/>
      <c r="G122" s="9"/>
      <c r="H122" s="63"/>
      <c r="I122" s="19"/>
      <c r="J122" s="16" t="s">
        <v>52</v>
      </c>
      <c r="K122" s="19"/>
      <c r="L122" s="19"/>
    </row>
    <row r="123" spans="1:16" ht="21" x14ac:dyDescent="0.3">
      <c r="B123" s="60" t="s">
        <v>64</v>
      </c>
      <c r="C123" s="232">
        <f>G90</f>
        <v>50420.168067226892</v>
      </c>
      <c r="D123" s="233"/>
      <c r="E123" s="232">
        <f>K90</f>
        <v>60000</v>
      </c>
      <c r="F123" s="233"/>
      <c r="G123" s="9"/>
      <c r="H123" s="63"/>
      <c r="I123" s="19"/>
      <c r="J123" s="16"/>
      <c r="K123" s="19"/>
      <c r="L123" s="19"/>
    </row>
    <row r="124" spans="1:16" ht="21" x14ac:dyDescent="0.3">
      <c r="B124" s="60" t="s">
        <v>58</v>
      </c>
      <c r="C124" s="232">
        <f>G95</f>
        <v>8404.0336134453792</v>
      </c>
      <c r="D124" s="233"/>
      <c r="E124" s="232">
        <f>K95</f>
        <v>10000.800000000001</v>
      </c>
      <c r="F124" s="233"/>
      <c r="G124" s="9"/>
      <c r="H124" s="63"/>
      <c r="I124" s="19"/>
      <c r="J124" s="19"/>
      <c r="K124" s="19"/>
      <c r="L124" s="19"/>
    </row>
    <row r="125" spans="1:16" ht="21" x14ac:dyDescent="0.3">
      <c r="B125" s="60" t="s">
        <v>59</v>
      </c>
      <c r="C125" s="232">
        <f>G109</f>
        <v>35033.613445378149</v>
      </c>
      <c r="D125" s="233"/>
      <c r="E125" s="232">
        <f>K109</f>
        <v>41689.999999999993</v>
      </c>
      <c r="F125" s="233"/>
      <c r="G125" s="9"/>
      <c r="H125" s="63"/>
      <c r="I125" s="19"/>
      <c r="J125" s="19" t="s">
        <v>13</v>
      </c>
      <c r="K125" s="19"/>
      <c r="L125" s="19"/>
    </row>
    <row r="126" spans="1:16" ht="21" x14ac:dyDescent="0.3">
      <c r="B126" s="60" t="s">
        <v>161</v>
      </c>
      <c r="C126" s="232">
        <f>G113</f>
        <v>6723</v>
      </c>
      <c r="D126" s="233"/>
      <c r="E126" s="232">
        <f>K113</f>
        <v>8000.37</v>
      </c>
      <c r="F126" s="233"/>
      <c r="G126" s="33"/>
      <c r="H126" s="229" t="s">
        <v>229</v>
      </c>
      <c r="I126" s="229"/>
      <c r="J126" s="229"/>
      <c r="K126" s="229"/>
      <c r="L126" s="229"/>
    </row>
    <row r="127" spans="1:16" ht="21.6" thickBot="1" x14ac:dyDescent="0.35">
      <c r="B127" s="60" t="s">
        <v>151</v>
      </c>
      <c r="C127" s="232">
        <f>G117</f>
        <v>21008.403361344539</v>
      </c>
      <c r="D127" s="233"/>
      <c r="E127" s="232">
        <f>K117</f>
        <v>25000</v>
      </c>
      <c r="F127" s="233"/>
      <c r="G127" s="33"/>
    </row>
    <row r="128" spans="1:16" s="8" customFormat="1" ht="21.6" thickBot="1" x14ac:dyDescent="0.35">
      <c r="A128" s="9"/>
      <c r="B128" s="61" t="s">
        <v>78</v>
      </c>
      <c r="C128" s="230">
        <f>SUM(C119:D127)</f>
        <v>185335.52722689076</v>
      </c>
      <c r="D128" s="231"/>
      <c r="E128" s="230">
        <f>SUM(E119:F127)</f>
        <v>220549.27739999996</v>
      </c>
      <c r="F128" s="231"/>
      <c r="G128" s="33"/>
      <c r="M128" s="9"/>
      <c r="N128" s="9"/>
      <c r="O128" s="9"/>
      <c r="P128" s="9"/>
    </row>
    <row r="129" spans="1:16" s="8" customFormat="1" ht="21" x14ac:dyDescent="0.3">
      <c r="A129" s="9"/>
      <c r="B129" s="19"/>
      <c r="C129" s="175"/>
      <c r="D129" s="92"/>
      <c r="E129" s="76"/>
      <c r="F129" s="30"/>
      <c r="G129" s="33"/>
      <c r="M129" s="9"/>
      <c r="N129" s="9"/>
      <c r="O129" s="9"/>
      <c r="P129" s="9"/>
    </row>
  </sheetData>
  <sortState xmlns:xlrd2="http://schemas.microsoft.com/office/spreadsheetml/2017/richdata2" ref="B99:G108">
    <sortCondition ref="B98:B108"/>
  </sortState>
  <mergeCells count="74">
    <mergeCell ref="A60:L60"/>
    <mergeCell ref="A7:B7"/>
    <mergeCell ref="A13:L13"/>
    <mergeCell ref="A14:L14"/>
    <mergeCell ref="A16:L16"/>
    <mergeCell ref="A17:L17"/>
    <mergeCell ref="A59:F59"/>
    <mergeCell ref="H59:J59"/>
    <mergeCell ref="K59:L59"/>
    <mergeCell ref="G9:L9"/>
    <mergeCell ref="G8:L8"/>
    <mergeCell ref="G7:L7"/>
    <mergeCell ref="A86:F86"/>
    <mergeCell ref="H86:J86"/>
    <mergeCell ref="K86:L86"/>
    <mergeCell ref="A61:L61"/>
    <mergeCell ref="A76:F76"/>
    <mergeCell ref="H76:J76"/>
    <mergeCell ref="K76:L76"/>
    <mergeCell ref="A77:L77"/>
    <mergeCell ref="A78:L78"/>
    <mergeCell ref="A81:F81"/>
    <mergeCell ref="H81:J81"/>
    <mergeCell ref="K81:L81"/>
    <mergeCell ref="A82:L82"/>
    <mergeCell ref="A83:L83"/>
    <mergeCell ref="A91:L91"/>
    <mergeCell ref="A92:L92"/>
    <mergeCell ref="A95:F95"/>
    <mergeCell ref="H95:J95"/>
    <mergeCell ref="K95:L95"/>
    <mergeCell ref="A87:L87"/>
    <mergeCell ref="A88:L88"/>
    <mergeCell ref="A90:F90"/>
    <mergeCell ref="H90:J90"/>
    <mergeCell ref="K90:L90"/>
    <mergeCell ref="A110:L110"/>
    <mergeCell ref="A96:L96"/>
    <mergeCell ref="A97:L97"/>
    <mergeCell ref="A109:F109"/>
    <mergeCell ref="H109:J109"/>
    <mergeCell ref="K109:L109"/>
    <mergeCell ref="C118:D118"/>
    <mergeCell ref="E118:F118"/>
    <mergeCell ref="A111:L111"/>
    <mergeCell ref="A113:F113"/>
    <mergeCell ref="H113:J113"/>
    <mergeCell ref="K113:L113"/>
    <mergeCell ref="A114:L114"/>
    <mergeCell ref="A115:L115"/>
    <mergeCell ref="A117:F117"/>
    <mergeCell ref="H117:J117"/>
    <mergeCell ref="K117:L117"/>
    <mergeCell ref="C119:D119"/>
    <mergeCell ref="E119:F119"/>
    <mergeCell ref="C120:D120"/>
    <mergeCell ref="E120:F120"/>
    <mergeCell ref="C121:D121"/>
    <mergeCell ref="E121:F121"/>
    <mergeCell ref="C125:D125"/>
    <mergeCell ref="E125:F125"/>
    <mergeCell ref="C122:D122"/>
    <mergeCell ref="E122:F122"/>
    <mergeCell ref="C123:D123"/>
    <mergeCell ref="E123:F123"/>
    <mergeCell ref="C124:D124"/>
    <mergeCell ref="E124:F124"/>
    <mergeCell ref="H126:L126"/>
    <mergeCell ref="C128:D128"/>
    <mergeCell ref="E128:F128"/>
    <mergeCell ref="C126:D126"/>
    <mergeCell ref="E126:F126"/>
    <mergeCell ref="C127:D127"/>
    <mergeCell ref="E127:F127"/>
  </mergeCells>
  <phoneticPr fontId="37" type="noConversion"/>
  <pageMargins left="0.31496062992125984" right="0.11811023622047245" top="0.55118110236220474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N9" sqref="N9"/>
    </sheetView>
  </sheetViews>
  <sheetFormatPr defaultColWidth="16.6640625" defaultRowHeight="24" customHeight="1" x14ac:dyDescent="0.3"/>
  <cols>
    <col min="1" max="1" width="5.44140625" style="9" customWidth="1"/>
    <col min="2" max="2" width="49.5546875" style="9" customWidth="1"/>
    <col min="3" max="3" width="10" style="26" customWidth="1"/>
    <col min="4" max="4" width="4.88671875" style="26" customWidth="1"/>
    <col min="5" max="5" width="9.88671875" style="77" customWidth="1"/>
    <col min="6" max="6" width="5.5546875" style="30" customWidth="1"/>
    <col min="7" max="7" width="10.33203125" style="34" customWidth="1"/>
    <col min="8" max="8" width="8.6640625" style="8" customWidth="1"/>
    <col min="9" max="9" width="8.44140625" style="8" customWidth="1"/>
    <col min="10" max="10" width="7.44140625" style="8" customWidth="1"/>
    <col min="11" max="11" width="8.44140625" style="8" customWidth="1"/>
    <col min="12" max="12" width="10.33203125" style="8" customWidth="1"/>
    <col min="13" max="16384" width="16.6640625" style="9"/>
  </cols>
  <sheetData>
    <row r="1" spans="1:12" ht="28.5" customHeight="1" thickBot="1" x14ac:dyDescent="0.35">
      <c r="A1" s="246" t="s">
        <v>23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9"/>
    </row>
    <row r="2" spans="1:12" ht="28.5" customHeight="1" thickBot="1" x14ac:dyDescent="0.35">
      <c r="A2" s="238" t="s">
        <v>24</v>
      </c>
      <c r="B2" s="239"/>
      <c r="C2" s="239"/>
      <c r="D2" s="239"/>
      <c r="E2" s="239"/>
      <c r="F2" s="239"/>
      <c r="G2" s="250"/>
      <c r="H2" s="239"/>
      <c r="I2" s="239"/>
      <c r="J2" s="239"/>
      <c r="K2" s="239"/>
      <c r="L2" s="251"/>
    </row>
    <row r="3" spans="1:12" ht="21.9" customHeight="1" x14ac:dyDescent="0.3">
      <c r="A3" s="107">
        <v>1</v>
      </c>
      <c r="B3" s="108" t="s">
        <v>95</v>
      </c>
      <c r="C3" s="109" t="s">
        <v>96</v>
      </c>
      <c r="D3" s="110" t="s">
        <v>6</v>
      </c>
      <c r="E3" s="98">
        <v>1300</v>
      </c>
      <c r="F3" s="111">
        <v>1</v>
      </c>
      <c r="G3" s="112">
        <f t="shared" ref="G3:G15" si="0">F3*E3/1.19</f>
        <v>1092.4369747899161</v>
      </c>
      <c r="H3" s="113" t="s">
        <v>39</v>
      </c>
      <c r="I3" s="114" t="s">
        <v>65</v>
      </c>
      <c r="J3" s="113" t="s">
        <v>40</v>
      </c>
      <c r="K3" s="115" t="s">
        <v>38</v>
      </c>
      <c r="L3" s="114" t="s">
        <v>41</v>
      </c>
    </row>
    <row r="4" spans="1:12" ht="21.9" customHeight="1" x14ac:dyDescent="0.3">
      <c r="A4" s="11">
        <v>2</v>
      </c>
      <c r="B4" s="12" t="s">
        <v>79</v>
      </c>
      <c r="C4" s="25" t="s">
        <v>75</v>
      </c>
      <c r="D4" s="29" t="s">
        <v>6</v>
      </c>
      <c r="E4" s="75">
        <v>150</v>
      </c>
      <c r="F4" s="95">
        <v>10</v>
      </c>
      <c r="G4" s="67">
        <f t="shared" si="0"/>
        <v>1260.5042016806724</v>
      </c>
      <c r="H4" s="42" t="s">
        <v>39</v>
      </c>
      <c r="I4" s="47" t="s">
        <v>65</v>
      </c>
      <c r="J4" s="42" t="s">
        <v>40</v>
      </c>
      <c r="K4" s="93" t="s">
        <v>38</v>
      </c>
      <c r="L4" s="47" t="s">
        <v>41</v>
      </c>
    </row>
    <row r="5" spans="1:12" ht="21.9" customHeight="1" x14ac:dyDescent="0.3">
      <c r="A5" s="11">
        <v>3</v>
      </c>
      <c r="B5" s="12" t="s">
        <v>93</v>
      </c>
      <c r="C5" s="25" t="s">
        <v>97</v>
      </c>
      <c r="D5" s="29" t="s">
        <v>6</v>
      </c>
      <c r="E5" s="75">
        <v>200</v>
      </c>
      <c r="F5" s="95">
        <v>12</v>
      </c>
      <c r="G5" s="67">
        <f t="shared" si="0"/>
        <v>2016.8067226890757</v>
      </c>
      <c r="H5" s="42" t="s">
        <v>39</v>
      </c>
      <c r="I5" s="47" t="s">
        <v>65</v>
      </c>
      <c r="J5" s="45" t="s">
        <v>40</v>
      </c>
      <c r="K5" s="93" t="s">
        <v>38</v>
      </c>
      <c r="L5" s="47" t="s">
        <v>41</v>
      </c>
    </row>
    <row r="6" spans="1:12" ht="21.9" customHeight="1" x14ac:dyDescent="0.3">
      <c r="A6" s="13">
        <v>4</v>
      </c>
      <c r="B6" s="12" t="s">
        <v>98</v>
      </c>
      <c r="C6" s="25" t="s">
        <v>99</v>
      </c>
      <c r="D6" s="29" t="s">
        <v>7</v>
      </c>
      <c r="E6" s="75">
        <v>3000</v>
      </c>
      <c r="F6" s="95">
        <v>1</v>
      </c>
      <c r="G6" s="67">
        <f t="shared" si="0"/>
        <v>2521.0084033613448</v>
      </c>
      <c r="H6" s="42" t="s">
        <v>39</v>
      </c>
      <c r="I6" s="47" t="s">
        <v>65</v>
      </c>
      <c r="J6" s="45" t="s">
        <v>40</v>
      </c>
      <c r="K6" s="93" t="s">
        <v>38</v>
      </c>
      <c r="L6" s="47" t="s">
        <v>41</v>
      </c>
    </row>
    <row r="7" spans="1:12" ht="21.9" customHeight="1" x14ac:dyDescent="0.3">
      <c r="A7" s="11">
        <v>5</v>
      </c>
      <c r="B7" s="12" t="s">
        <v>139</v>
      </c>
      <c r="C7" s="25" t="s">
        <v>110</v>
      </c>
      <c r="D7" s="29" t="s">
        <v>7</v>
      </c>
      <c r="E7" s="75">
        <v>8000</v>
      </c>
      <c r="F7" s="95">
        <v>1</v>
      </c>
      <c r="G7" s="67">
        <f t="shared" si="0"/>
        <v>6722.6890756302528</v>
      </c>
      <c r="H7" s="42" t="s">
        <v>39</v>
      </c>
      <c r="I7" s="47" t="s">
        <v>65</v>
      </c>
      <c r="J7" s="45" t="s">
        <v>40</v>
      </c>
      <c r="K7" s="93" t="s">
        <v>38</v>
      </c>
      <c r="L7" s="47" t="s">
        <v>41</v>
      </c>
    </row>
    <row r="8" spans="1:12" ht="21.9" customHeight="1" x14ac:dyDescent="0.3">
      <c r="A8" s="13">
        <v>6</v>
      </c>
      <c r="B8" s="12" t="s">
        <v>94</v>
      </c>
      <c r="C8" s="25" t="s">
        <v>77</v>
      </c>
      <c r="D8" s="29" t="s">
        <v>6</v>
      </c>
      <c r="E8" s="75">
        <v>200</v>
      </c>
      <c r="F8" s="95">
        <v>5</v>
      </c>
      <c r="G8" s="67">
        <f t="shared" si="0"/>
        <v>840.3361344537816</v>
      </c>
      <c r="H8" s="42" t="s">
        <v>39</v>
      </c>
      <c r="I8" s="47" t="s">
        <v>65</v>
      </c>
      <c r="J8" s="45" t="s">
        <v>40</v>
      </c>
      <c r="K8" s="93" t="s">
        <v>38</v>
      </c>
      <c r="L8" s="47" t="s">
        <v>41</v>
      </c>
    </row>
    <row r="9" spans="1:12" ht="21.9" customHeight="1" x14ac:dyDescent="0.3">
      <c r="A9" s="11">
        <v>7</v>
      </c>
      <c r="B9" s="12" t="s">
        <v>76</v>
      </c>
      <c r="C9" s="25" t="s">
        <v>77</v>
      </c>
      <c r="D9" s="29" t="s">
        <v>6</v>
      </c>
      <c r="E9" s="75">
        <v>150</v>
      </c>
      <c r="F9" s="95">
        <v>5</v>
      </c>
      <c r="G9" s="67">
        <f t="shared" si="0"/>
        <v>630.2521008403362</v>
      </c>
      <c r="H9" s="42" t="s">
        <v>39</v>
      </c>
      <c r="I9" s="47" t="s">
        <v>65</v>
      </c>
      <c r="J9" s="45" t="s">
        <v>40</v>
      </c>
      <c r="K9" s="93" t="s">
        <v>38</v>
      </c>
      <c r="L9" s="47" t="s">
        <v>41</v>
      </c>
    </row>
    <row r="10" spans="1:12" ht="21.9" customHeight="1" x14ac:dyDescent="0.3">
      <c r="A10" s="13">
        <v>8</v>
      </c>
      <c r="B10" s="22" t="s">
        <v>100</v>
      </c>
      <c r="C10" s="66" t="s">
        <v>101</v>
      </c>
      <c r="D10" s="27" t="s">
        <v>6</v>
      </c>
      <c r="E10" s="73">
        <v>100</v>
      </c>
      <c r="F10" s="96">
        <v>24</v>
      </c>
      <c r="G10" s="67">
        <f t="shared" si="0"/>
        <v>2016.8067226890757</v>
      </c>
      <c r="H10" s="42" t="s">
        <v>39</v>
      </c>
      <c r="I10" s="47" t="s">
        <v>65</v>
      </c>
      <c r="J10" s="45" t="s">
        <v>40</v>
      </c>
      <c r="K10" s="93" t="s">
        <v>38</v>
      </c>
      <c r="L10" s="47" t="s">
        <v>41</v>
      </c>
    </row>
    <row r="11" spans="1:12" ht="21.9" customHeight="1" x14ac:dyDescent="0.3">
      <c r="A11" s="11">
        <v>9</v>
      </c>
      <c r="B11" s="12" t="s">
        <v>102</v>
      </c>
      <c r="C11" s="25" t="s">
        <v>103</v>
      </c>
      <c r="D11" s="29" t="s">
        <v>6</v>
      </c>
      <c r="E11" s="75">
        <v>1600</v>
      </c>
      <c r="F11" s="95">
        <v>1</v>
      </c>
      <c r="G11" s="67">
        <f t="shared" si="0"/>
        <v>1344.5378151260504</v>
      </c>
      <c r="H11" s="42" t="s">
        <v>39</v>
      </c>
      <c r="I11" s="47" t="s">
        <v>65</v>
      </c>
      <c r="J11" s="45" t="s">
        <v>40</v>
      </c>
      <c r="K11" s="93" t="s">
        <v>38</v>
      </c>
      <c r="L11" s="47" t="s">
        <v>41</v>
      </c>
    </row>
    <row r="12" spans="1:12" ht="21.9" customHeight="1" x14ac:dyDescent="0.3">
      <c r="A12" s="13">
        <v>10</v>
      </c>
      <c r="B12" s="12" t="s">
        <v>104</v>
      </c>
      <c r="C12" s="25" t="s">
        <v>105</v>
      </c>
      <c r="D12" s="29" t="s">
        <v>6</v>
      </c>
      <c r="E12" s="75">
        <v>357</v>
      </c>
      <c r="F12" s="95">
        <v>4</v>
      </c>
      <c r="G12" s="67">
        <f t="shared" si="0"/>
        <v>1200</v>
      </c>
      <c r="H12" s="42" t="s">
        <v>39</v>
      </c>
      <c r="I12" s="47" t="s">
        <v>65</v>
      </c>
      <c r="J12" s="45" t="s">
        <v>40</v>
      </c>
      <c r="K12" s="93" t="s">
        <v>38</v>
      </c>
      <c r="L12" s="47" t="s">
        <v>41</v>
      </c>
    </row>
    <row r="13" spans="1:12" ht="21.9" customHeight="1" x14ac:dyDescent="0.3">
      <c r="A13" s="11">
        <v>11</v>
      </c>
      <c r="B13" s="12" t="s">
        <v>106</v>
      </c>
      <c r="C13" s="25" t="s">
        <v>107</v>
      </c>
      <c r="D13" s="29" t="s">
        <v>108</v>
      </c>
      <c r="E13" s="75">
        <v>357</v>
      </c>
      <c r="F13" s="95">
        <v>12</v>
      </c>
      <c r="G13" s="67">
        <f t="shared" si="0"/>
        <v>3600</v>
      </c>
      <c r="H13" s="42" t="s">
        <v>39</v>
      </c>
      <c r="I13" s="47" t="s">
        <v>65</v>
      </c>
      <c r="J13" s="45" t="s">
        <v>40</v>
      </c>
      <c r="K13" s="93" t="s">
        <v>38</v>
      </c>
      <c r="L13" s="47" t="s">
        <v>41</v>
      </c>
    </row>
    <row r="14" spans="1:12" ht="21.9" customHeight="1" x14ac:dyDescent="0.3">
      <c r="A14" s="13">
        <v>12</v>
      </c>
      <c r="B14" s="12" t="s">
        <v>109</v>
      </c>
      <c r="C14" s="25" t="s">
        <v>96</v>
      </c>
      <c r="D14" s="29" t="s">
        <v>6</v>
      </c>
      <c r="E14" s="75">
        <v>200</v>
      </c>
      <c r="F14" s="95">
        <v>12</v>
      </c>
      <c r="G14" s="67">
        <f t="shared" si="0"/>
        <v>2016.8067226890757</v>
      </c>
      <c r="H14" s="42" t="s">
        <v>39</v>
      </c>
      <c r="I14" s="47" t="s">
        <v>65</v>
      </c>
      <c r="J14" s="45" t="s">
        <v>40</v>
      </c>
      <c r="K14" s="93" t="s">
        <v>38</v>
      </c>
      <c r="L14" s="47" t="s">
        <v>41</v>
      </c>
    </row>
    <row r="15" spans="1:12" ht="21.9" customHeight="1" thickBot="1" x14ac:dyDescent="0.35">
      <c r="A15" s="11">
        <v>13</v>
      </c>
      <c r="B15" s="12" t="s">
        <v>111</v>
      </c>
      <c r="C15" s="25" t="s">
        <v>112</v>
      </c>
      <c r="D15" s="29" t="s">
        <v>108</v>
      </c>
      <c r="E15" s="75">
        <v>157</v>
      </c>
      <c r="F15" s="95">
        <v>12</v>
      </c>
      <c r="G15" s="104">
        <f t="shared" si="0"/>
        <v>1583.1932773109245</v>
      </c>
      <c r="H15" s="42" t="s">
        <v>39</v>
      </c>
      <c r="I15" s="47" t="s">
        <v>65</v>
      </c>
      <c r="J15" s="45" t="s">
        <v>40</v>
      </c>
      <c r="K15" s="93" t="s">
        <v>38</v>
      </c>
      <c r="L15" s="94" t="s">
        <v>41</v>
      </c>
    </row>
    <row r="16" spans="1:12" ht="30" customHeight="1" thickBot="1" x14ac:dyDescent="0.35">
      <c r="A16" s="241" t="s">
        <v>8</v>
      </c>
      <c r="B16" s="242"/>
      <c r="C16" s="242"/>
      <c r="D16" s="242"/>
      <c r="E16" s="242"/>
      <c r="F16" s="243"/>
      <c r="G16" s="65">
        <f>SUM(G3:G15)</f>
        <v>26845.378151260506</v>
      </c>
      <c r="H16" s="241" t="s">
        <v>71</v>
      </c>
      <c r="I16" s="242"/>
      <c r="J16" s="243"/>
      <c r="K16" s="244">
        <f>G16*1.19</f>
        <v>31946</v>
      </c>
      <c r="L16" s="262"/>
    </row>
    <row r="17" spans="11:12" ht="24" customHeight="1" x14ac:dyDescent="0.3">
      <c r="K17" s="261">
        <v>59600</v>
      </c>
      <c r="L17" s="261"/>
    </row>
  </sheetData>
  <mergeCells count="6">
    <mergeCell ref="K17:L17"/>
    <mergeCell ref="A1:L1"/>
    <mergeCell ref="A2:L2"/>
    <mergeCell ref="A16:F16"/>
    <mergeCell ref="H16:J16"/>
    <mergeCell ref="K16:L16"/>
  </mergeCells>
  <pageMargins left="0.31496062992125984" right="0.11811023622047245" top="0.74803149606299213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8"/>
  <sheetViews>
    <sheetView topLeftCell="A4" workbookViewId="0">
      <selection activeCell="L17" sqref="L17"/>
    </sheetView>
  </sheetViews>
  <sheetFormatPr defaultColWidth="9.109375" defaultRowHeight="24.6" x14ac:dyDescent="0.3"/>
  <cols>
    <col min="1" max="1" width="16.6640625" style="118" customWidth="1"/>
    <col min="2" max="2" width="16.6640625" style="119" customWidth="1"/>
    <col min="3" max="6" width="16.6640625" style="116" customWidth="1"/>
    <col min="7" max="16384" width="9.109375" style="116"/>
  </cols>
  <sheetData>
    <row r="2" spans="1:6" ht="31.8" x14ac:dyDescent="0.3">
      <c r="A2" s="263" t="s">
        <v>160</v>
      </c>
      <c r="B2" s="263"/>
      <c r="C2" s="263"/>
      <c r="D2" s="263"/>
      <c r="E2" s="263"/>
      <c r="F2" s="263"/>
    </row>
    <row r="3" spans="1:6" ht="32.4" thickBot="1" x14ac:dyDescent="0.35">
      <c r="A3" s="117"/>
      <c r="B3" s="117"/>
      <c r="C3" s="117"/>
      <c r="D3" s="117"/>
      <c r="E3" s="117"/>
      <c r="F3" s="117"/>
    </row>
    <row r="4" spans="1:6" s="9" customFormat="1" ht="21.6" thickBot="1" x14ac:dyDescent="0.35">
      <c r="A4" s="120" t="s">
        <v>148</v>
      </c>
      <c r="B4" s="121" t="s">
        <v>149</v>
      </c>
      <c r="C4" s="122" t="s">
        <v>40</v>
      </c>
      <c r="D4" s="123" t="s">
        <v>143</v>
      </c>
      <c r="E4" s="123" t="s">
        <v>150</v>
      </c>
      <c r="F4" s="137" t="s">
        <v>38</v>
      </c>
    </row>
    <row r="5" spans="1:6" x14ac:dyDescent="0.3">
      <c r="A5" s="124" t="s">
        <v>54</v>
      </c>
      <c r="B5" s="125">
        <f>C5+D5+E5+F5</f>
        <v>49780</v>
      </c>
      <c r="C5" s="126">
        <v>12450</v>
      </c>
      <c r="D5" s="127">
        <v>12450</v>
      </c>
      <c r="E5" s="127">
        <v>12450</v>
      </c>
      <c r="F5" s="138">
        <v>12430</v>
      </c>
    </row>
    <row r="6" spans="1:6" x14ac:dyDescent="0.3">
      <c r="A6" s="128" t="s">
        <v>55</v>
      </c>
      <c r="B6" s="129">
        <f t="shared" ref="B6:B17" si="0">C6+D6+E6+F6</f>
        <v>30000</v>
      </c>
      <c r="C6" s="130">
        <v>10000</v>
      </c>
      <c r="D6" s="131">
        <v>10000</v>
      </c>
      <c r="E6" s="131">
        <v>5000</v>
      </c>
      <c r="F6" s="139">
        <v>5000</v>
      </c>
    </row>
    <row r="7" spans="1:6" x14ac:dyDescent="0.3">
      <c r="A7" s="128" t="s">
        <v>56</v>
      </c>
      <c r="B7" s="129">
        <f t="shared" si="0"/>
        <v>30000</v>
      </c>
      <c r="C7" s="130">
        <v>15000</v>
      </c>
      <c r="D7" s="131">
        <v>7000</v>
      </c>
      <c r="E7" s="131">
        <v>3000</v>
      </c>
      <c r="F7" s="139">
        <v>5000</v>
      </c>
    </row>
    <row r="8" spans="1:6" x14ac:dyDescent="0.3">
      <c r="A8" s="128" t="s">
        <v>57</v>
      </c>
      <c r="B8" s="129">
        <f t="shared" ref="B8" si="1">C8+D8+E8+F8</f>
        <v>6000</v>
      </c>
      <c r="C8" s="130">
        <v>1500</v>
      </c>
      <c r="D8" s="131">
        <v>1500</v>
      </c>
      <c r="E8" s="131">
        <v>1500</v>
      </c>
      <c r="F8" s="139">
        <v>1500</v>
      </c>
    </row>
    <row r="9" spans="1:6" x14ac:dyDescent="0.3">
      <c r="A9" s="128" t="s">
        <v>64</v>
      </c>
      <c r="B9" s="129">
        <f t="shared" ref="B9" si="2">C9+D9+E9+F9</f>
        <v>50000</v>
      </c>
      <c r="C9" s="130">
        <v>15000</v>
      </c>
      <c r="D9" s="131">
        <v>15000</v>
      </c>
      <c r="E9" s="131">
        <v>8000</v>
      </c>
      <c r="F9" s="139">
        <v>12000</v>
      </c>
    </row>
    <row r="10" spans="1:6" x14ac:dyDescent="0.3">
      <c r="A10" s="128" t="s">
        <v>58</v>
      </c>
      <c r="B10" s="129">
        <f t="shared" ref="B10" si="3">C10+D10+E10+F10</f>
        <v>10000</v>
      </c>
      <c r="C10" s="130">
        <v>2500</v>
      </c>
      <c r="D10" s="131">
        <v>2500</v>
      </c>
      <c r="E10" s="131">
        <v>2500</v>
      </c>
      <c r="F10" s="139">
        <v>2500</v>
      </c>
    </row>
    <row r="11" spans="1:6" x14ac:dyDescent="0.3">
      <c r="A11" s="128" t="s">
        <v>140</v>
      </c>
      <c r="B11" s="129">
        <f t="shared" si="0"/>
        <v>0</v>
      </c>
      <c r="C11" s="130">
        <v>0</v>
      </c>
      <c r="D11" s="131">
        <v>0</v>
      </c>
      <c r="E11" s="131">
        <v>0</v>
      </c>
      <c r="F11" s="139">
        <v>0</v>
      </c>
    </row>
    <row r="12" spans="1:6" x14ac:dyDescent="0.3">
      <c r="A12" s="128" t="s">
        <v>59</v>
      </c>
      <c r="B12" s="129">
        <f t="shared" si="0"/>
        <v>100000</v>
      </c>
      <c r="C12" s="130">
        <v>14550</v>
      </c>
      <c r="D12" s="131">
        <v>22550</v>
      </c>
      <c r="E12" s="131">
        <v>25550</v>
      </c>
      <c r="F12" s="139">
        <v>37350</v>
      </c>
    </row>
    <row r="13" spans="1:6" x14ac:dyDescent="0.3">
      <c r="A13" s="128" t="s">
        <v>161</v>
      </c>
      <c r="B13" s="129">
        <f t="shared" si="0"/>
        <v>10000</v>
      </c>
      <c r="C13" s="130">
        <v>0</v>
      </c>
      <c r="D13" s="131">
        <v>5000</v>
      </c>
      <c r="E13" s="131">
        <v>5000</v>
      </c>
      <c r="F13" s="139">
        <v>0</v>
      </c>
    </row>
    <row r="14" spans="1:6" x14ac:dyDescent="0.3">
      <c r="A14" s="128" t="s">
        <v>142</v>
      </c>
      <c r="B14" s="129">
        <f t="shared" si="0"/>
        <v>0</v>
      </c>
      <c r="C14" s="130"/>
      <c r="D14" s="131"/>
      <c r="E14" s="131"/>
      <c r="F14" s="139"/>
    </row>
    <row r="15" spans="1:6" x14ac:dyDescent="0.3">
      <c r="A15" s="128" t="s">
        <v>151</v>
      </c>
      <c r="B15" s="129">
        <f t="shared" si="0"/>
        <v>25000</v>
      </c>
      <c r="C15" s="130">
        <v>5000</v>
      </c>
      <c r="D15" s="131">
        <v>5000</v>
      </c>
      <c r="E15" s="131">
        <v>10000</v>
      </c>
      <c r="F15" s="139">
        <v>5000</v>
      </c>
    </row>
    <row r="16" spans="1:6" x14ac:dyDescent="0.3">
      <c r="A16" s="128" t="s">
        <v>137</v>
      </c>
      <c r="B16" s="129">
        <f t="shared" si="0"/>
        <v>0</v>
      </c>
      <c r="C16" s="130"/>
      <c r="D16" s="131"/>
      <c r="E16" s="131"/>
      <c r="F16" s="139"/>
    </row>
    <row r="17" spans="1:6" ht="25.2" thickBot="1" x14ac:dyDescent="0.35">
      <c r="A17" s="132" t="s">
        <v>138</v>
      </c>
      <c r="B17" s="133">
        <f t="shared" si="0"/>
        <v>0</v>
      </c>
      <c r="C17" s="134"/>
      <c r="D17" s="135"/>
      <c r="E17" s="135"/>
      <c r="F17" s="140"/>
    </row>
    <row r="18" spans="1:6" x14ac:dyDescent="0.3">
      <c r="C18" s="136"/>
      <c r="D18" s="136"/>
      <c r="E18" s="136"/>
      <c r="F18" s="13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FFD89-E60F-4AC8-95D0-4F2E113A7148}">
  <dimension ref="A1:J54"/>
  <sheetViews>
    <sheetView topLeftCell="A42" workbookViewId="0">
      <selection activeCell="F53" sqref="B3:F53"/>
    </sheetView>
  </sheetViews>
  <sheetFormatPr defaultColWidth="9.109375" defaultRowHeight="18" x14ac:dyDescent="0.3"/>
  <cols>
    <col min="1" max="1" width="4.88671875" style="178" customWidth="1"/>
    <col min="2" max="2" width="47.109375" style="178" customWidth="1"/>
    <col min="3" max="3" width="16.5546875" style="185" customWidth="1"/>
    <col min="4" max="4" width="5.33203125" style="178" customWidth="1"/>
    <col min="5" max="5" width="9.44140625" style="184" customWidth="1"/>
    <col min="6" max="6" width="7.5546875" style="177" customWidth="1"/>
    <col min="7" max="7" width="11" style="177" customWidth="1"/>
    <col min="8" max="16384" width="9.109375" style="178"/>
  </cols>
  <sheetData>
    <row r="1" spans="1:10" x14ac:dyDescent="0.3">
      <c r="A1" s="191"/>
      <c r="B1" s="191"/>
      <c r="C1" s="187"/>
      <c r="D1" s="191"/>
      <c r="E1" s="191"/>
      <c r="F1" s="191"/>
    </row>
    <row r="2" spans="1:10" x14ac:dyDescent="0.3">
      <c r="A2" s="191"/>
      <c r="B2" s="191"/>
      <c r="C2" s="187"/>
      <c r="D2" s="191"/>
      <c r="E2" s="191"/>
      <c r="F2" s="191"/>
      <c r="I2" s="178">
        <f>G54</f>
        <v>49747.902399999999</v>
      </c>
      <c r="J2" s="178">
        <v>49760</v>
      </c>
    </row>
    <row r="3" spans="1:10" x14ac:dyDescent="0.3">
      <c r="A3" s="185">
        <v>1</v>
      </c>
      <c r="B3" s="197" t="s">
        <v>113</v>
      </c>
      <c r="C3" s="192" t="s">
        <v>83</v>
      </c>
      <c r="D3" s="203" t="s">
        <v>6</v>
      </c>
      <c r="E3" s="186">
        <v>10</v>
      </c>
      <c r="F3" s="189">
        <v>144</v>
      </c>
      <c r="G3" s="190">
        <f t="shared" ref="G3:G34" si="0">E3*F3</f>
        <v>1440</v>
      </c>
    </row>
    <row r="4" spans="1:10" x14ac:dyDescent="0.3">
      <c r="A4" s="185">
        <v>2</v>
      </c>
      <c r="B4" s="198" t="s">
        <v>170</v>
      </c>
      <c r="C4" s="192" t="s">
        <v>83</v>
      </c>
      <c r="D4" s="204" t="s">
        <v>7</v>
      </c>
      <c r="E4" s="186">
        <v>2</v>
      </c>
      <c r="F4" s="187">
        <v>144</v>
      </c>
      <c r="G4" s="190">
        <f t="shared" si="0"/>
        <v>288</v>
      </c>
    </row>
    <row r="5" spans="1:10" x14ac:dyDescent="0.35">
      <c r="A5" s="185">
        <v>3</v>
      </c>
      <c r="B5" s="198" t="s">
        <v>171</v>
      </c>
      <c r="C5" s="207" t="s">
        <v>211</v>
      </c>
      <c r="D5" s="204" t="s">
        <v>6</v>
      </c>
      <c r="E5" s="186">
        <v>4.9000000000000004</v>
      </c>
      <c r="F5" s="187">
        <v>144</v>
      </c>
      <c r="G5" s="190">
        <f t="shared" si="0"/>
        <v>705.6</v>
      </c>
    </row>
    <row r="6" spans="1:10" x14ac:dyDescent="0.35">
      <c r="A6" s="185">
        <v>4</v>
      </c>
      <c r="B6" s="198" t="s">
        <v>172</v>
      </c>
      <c r="C6" s="207" t="s">
        <v>212</v>
      </c>
      <c r="D6" s="204" t="s">
        <v>6</v>
      </c>
      <c r="E6" s="186">
        <v>11</v>
      </c>
      <c r="F6" s="187">
        <v>24</v>
      </c>
      <c r="G6" s="190">
        <f t="shared" si="0"/>
        <v>264</v>
      </c>
    </row>
    <row r="7" spans="1:10" x14ac:dyDescent="0.35">
      <c r="A7" s="185">
        <v>5</v>
      </c>
      <c r="B7" s="198" t="s">
        <v>173</v>
      </c>
      <c r="C7" s="207" t="s">
        <v>212</v>
      </c>
      <c r="D7" s="204" t="s">
        <v>6</v>
      </c>
      <c r="E7" s="186">
        <v>20</v>
      </c>
      <c r="F7" s="187">
        <v>24</v>
      </c>
      <c r="G7" s="190">
        <f t="shared" si="0"/>
        <v>480</v>
      </c>
    </row>
    <row r="8" spans="1:10" x14ac:dyDescent="0.35">
      <c r="A8" s="185">
        <v>6</v>
      </c>
      <c r="B8" s="198" t="s">
        <v>174</v>
      </c>
      <c r="C8" s="207" t="s">
        <v>213</v>
      </c>
      <c r="D8" s="204" t="s">
        <v>6</v>
      </c>
      <c r="E8" s="186">
        <v>4.7</v>
      </c>
      <c r="F8" s="187">
        <v>144</v>
      </c>
      <c r="G8" s="190">
        <f t="shared" si="0"/>
        <v>676.80000000000007</v>
      </c>
    </row>
    <row r="9" spans="1:10" x14ac:dyDescent="0.35">
      <c r="A9" s="185">
        <v>7</v>
      </c>
      <c r="B9" s="198" t="s">
        <v>175</v>
      </c>
      <c r="C9" s="207" t="s">
        <v>213</v>
      </c>
      <c r="D9" s="204" t="s">
        <v>6</v>
      </c>
      <c r="E9" s="186">
        <v>1.5</v>
      </c>
      <c r="F9" s="187">
        <v>144</v>
      </c>
      <c r="G9" s="190">
        <f t="shared" si="0"/>
        <v>216</v>
      </c>
    </row>
    <row r="10" spans="1:10" x14ac:dyDescent="0.35">
      <c r="A10" s="185">
        <v>8</v>
      </c>
      <c r="B10" s="198" t="s">
        <v>176</v>
      </c>
      <c r="C10" s="207" t="s">
        <v>214</v>
      </c>
      <c r="D10" s="204" t="s">
        <v>7</v>
      </c>
      <c r="E10" s="186">
        <v>3.9</v>
      </c>
      <c r="F10" s="187">
        <v>10</v>
      </c>
      <c r="G10" s="190">
        <f t="shared" si="0"/>
        <v>39</v>
      </c>
    </row>
    <row r="11" spans="1:10" x14ac:dyDescent="0.35">
      <c r="A11" s="185">
        <v>9</v>
      </c>
      <c r="B11" s="198" t="s">
        <v>177</v>
      </c>
      <c r="C11" s="207" t="s">
        <v>214</v>
      </c>
      <c r="D11" s="204" t="s">
        <v>7</v>
      </c>
      <c r="E11" s="186">
        <v>3.9</v>
      </c>
      <c r="F11" s="187">
        <v>10</v>
      </c>
      <c r="G11" s="190">
        <f t="shared" si="0"/>
        <v>39</v>
      </c>
    </row>
    <row r="12" spans="1:10" x14ac:dyDescent="0.3">
      <c r="A12" s="185">
        <v>10</v>
      </c>
      <c r="B12" s="197" t="s">
        <v>114</v>
      </c>
      <c r="C12" s="193" t="s">
        <v>86</v>
      </c>
      <c r="D12" s="203" t="s">
        <v>6</v>
      </c>
      <c r="E12" s="186">
        <v>8</v>
      </c>
      <c r="F12" s="189">
        <v>144</v>
      </c>
      <c r="G12" s="190">
        <f t="shared" si="0"/>
        <v>1152</v>
      </c>
    </row>
    <row r="13" spans="1:10" x14ac:dyDescent="0.3">
      <c r="A13" s="185">
        <v>11</v>
      </c>
      <c r="B13" s="197" t="s">
        <v>115</v>
      </c>
      <c r="C13" s="193" t="s">
        <v>86</v>
      </c>
      <c r="D13" s="203" t="s">
        <v>6</v>
      </c>
      <c r="E13" s="194">
        <v>8</v>
      </c>
      <c r="F13" s="189">
        <v>144</v>
      </c>
      <c r="G13" s="190">
        <f t="shared" si="0"/>
        <v>1152</v>
      </c>
    </row>
    <row r="14" spans="1:10" x14ac:dyDescent="0.3">
      <c r="A14" s="185">
        <v>12</v>
      </c>
      <c r="B14" s="198" t="s">
        <v>178</v>
      </c>
      <c r="C14" s="193" t="s">
        <v>86</v>
      </c>
      <c r="D14" s="204" t="s">
        <v>6</v>
      </c>
      <c r="E14" s="186">
        <v>11.5</v>
      </c>
      <c r="F14" s="187">
        <v>144</v>
      </c>
      <c r="G14" s="190">
        <f t="shared" si="0"/>
        <v>1656</v>
      </c>
    </row>
    <row r="15" spans="1:10" x14ac:dyDescent="0.3">
      <c r="A15" s="185">
        <v>13</v>
      </c>
      <c r="B15" s="198" t="s">
        <v>179</v>
      </c>
      <c r="C15" s="193" t="s">
        <v>86</v>
      </c>
      <c r="D15" s="204" t="s">
        <v>6</v>
      </c>
      <c r="E15" s="186">
        <v>16</v>
      </c>
      <c r="F15" s="187">
        <v>144</v>
      </c>
      <c r="G15" s="190">
        <f t="shared" si="0"/>
        <v>2304</v>
      </c>
    </row>
    <row r="16" spans="1:10" x14ac:dyDescent="0.3">
      <c r="A16" s="185">
        <v>14</v>
      </c>
      <c r="B16" s="199" t="s">
        <v>119</v>
      </c>
      <c r="C16" s="192" t="s">
        <v>87</v>
      </c>
      <c r="D16" s="205" t="s">
        <v>6</v>
      </c>
      <c r="E16" s="195">
        <v>26.8</v>
      </c>
      <c r="F16" s="196">
        <v>110</v>
      </c>
      <c r="G16" s="190">
        <f t="shared" si="0"/>
        <v>2948</v>
      </c>
    </row>
    <row r="17" spans="1:7" x14ac:dyDescent="0.3">
      <c r="A17" s="185">
        <v>15</v>
      </c>
      <c r="B17" s="200" t="s">
        <v>116</v>
      </c>
      <c r="C17" s="192" t="s">
        <v>85</v>
      </c>
      <c r="D17" s="205" t="s">
        <v>6</v>
      </c>
      <c r="E17" s="195">
        <v>3.79</v>
      </c>
      <c r="F17" s="196">
        <v>144</v>
      </c>
      <c r="G17" s="190">
        <f t="shared" si="0"/>
        <v>545.76</v>
      </c>
    </row>
    <row r="18" spans="1:7" x14ac:dyDescent="0.3">
      <c r="A18" s="185">
        <v>16</v>
      </c>
      <c r="B18" s="198" t="s">
        <v>180</v>
      </c>
      <c r="C18" s="192" t="s">
        <v>91</v>
      </c>
      <c r="D18" s="204" t="s">
        <v>118</v>
      </c>
      <c r="E18" s="186">
        <v>34</v>
      </c>
      <c r="F18" s="187">
        <v>5</v>
      </c>
      <c r="G18" s="190">
        <f t="shared" si="0"/>
        <v>170</v>
      </c>
    </row>
    <row r="19" spans="1:7" x14ac:dyDescent="0.35">
      <c r="A19" s="185">
        <v>17</v>
      </c>
      <c r="B19" s="198" t="s">
        <v>181</v>
      </c>
      <c r="C19" s="207" t="s">
        <v>215</v>
      </c>
      <c r="D19" s="204" t="s">
        <v>6</v>
      </c>
      <c r="E19" s="186">
        <v>11.9</v>
      </c>
      <c r="F19" s="187">
        <v>144</v>
      </c>
      <c r="G19" s="190">
        <f t="shared" si="0"/>
        <v>1713.6000000000001</v>
      </c>
    </row>
    <row r="20" spans="1:7" x14ac:dyDescent="0.35">
      <c r="A20" s="185">
        <v>18</v>
      </c>
      <c r="B20" s="198" t="s">
        <v>182</v>
      </c>
      <c r="C20" s="207" t="s">
        <v>216</v>
      </c>
      <c r="D20" s="204" t="s">
        <v>7</v>
      </c>
      <c r="E20" s="186">
        <v>2</v>
      </c>
      <c r="F20" s="187">
        <v>144</v>
      </c>
      <c r="G20" s="190">
        <f t="shared" si="0"/>
        <v>288</v>
      </c>
    </row>
    <row r="21" spans="1:7" x14ac:dyDescent="0.35">
      <c r="A21" s="185">
        <v>19</v>
      </c>
      <c r="B21" s="198" t="s">
        <v>183</v>
      </c>
      <c r="C21" s="207" t="s">
        <v>216</v>
      </c>
      <c r="D21" s="204" t="s">
        <v>7</v>
      </c>
      <c r="E21" s="186">
        <v>4.5</v>
      </c>
      <c r="F21" s="187">
        <v>144</v>
      </c>
      <c r="G21" s="190">
        <f t="shared" si="0"/>
        <v>648</v>
      </c>
    </row>
    <row r="22" spans="1:7" x14ac:dyDescent="0.35">
      <c r="A22" s="185">
        <v>20</v>
      </c>
      <c r="B22" s="198" t="s">
        <v>184</v>
      </c>
      <c r="C22" s="207" t="s">
        <v>216</v>
      </c>
      <c r="D22" s="204" t="s">
        <v>7</v>
      </c>
      <c r="E22" s="186">
        <v>11.5</v>
      </c>
      <c r="F22" s="187">
        <v>144</v>
      </c>
      <c r="G22" s="190">
        <f t="shared" si="0"/>
        <v>1656</v>
      </c>
    </row>
    <row r="23" spans="1:7" x14ac:dyDescent="0.35">
      <c r="A23" s="185">
        <v>21</v>
      </c>
      <c r="B23" s="198" t="s">
        <v>185</v>
      </c>
      <c r="C23" s="207" t="s">
        <v>217</v>
      </c>
      <c r="D23" s="204" t="s">
        <v>6</v>
      </c>
      <c r="E23" s="186">
        <v>2.5</v>
      </c>
      <c r="F23" s="187">
        <v>144</v>
      </c>
      <c r="G23" s="190">
        <f t="shared" si="0"/>
        <v>360</v>
      </c>
    </row>
    <row r="24" spans="1:7" x14ac:dyDescent="0.35">
      <c r="A24" s="185">
        <v>22</v>
      </c>
      <c r="B24" s="198" t="s">
        <v>186</v>
      </c>
      <c r="C24" s="207" t="s">
        <v>218</v>
      </c>
      <c r="D24" s="204" t="s">
        <v>6</v>
      </c>
      <c r="E24" s="186">
        <v>10.9</v>
      </c>
      <c r="F24" s="187">
        <v>144</v>
      </c>
      <c r="G24" s="190">
        <f t="shared" si="0"/>
        <v>1569.6000000000001</v>
      </c>
    </row>
    <row r="25" spans="1:7" x14ac:dyDescent="0.3">
      <c r="A25" s="185">
        <v>23</v>
      </c>
      <c r="B25" s="198" t="s">
        <v>187</v>
      </c>
      <c r="C25" s="192" t="s">
        <v>84</v>
      </c>
      <c r="D25" s="204" t="s">
        <v>6</v>
      </c>
      <c r="E25" s="186">
        <v>8.6999999999999993</v>
      </c>
      <c r="F25" s="187">
        <v>144</v>
      </c>
      <c r="G25" s="190">
        <f t="shared" si="0"/>
        <v>1252.8</v>
      </c>
    </row>
    <row r="26" spans="1:7" x14ac:dyDescent="0.3">
      <c r="A26" s="185">
        <v>24</v>
      </c>
      <c r="B26" s="197" t="s">
        <v>117</v>
      </c>
      <c r="C26" s="192" t="s">
        <v>84</v>
      </c>
      <c r="D26" s="203" t="s">
        <v>6</v>
      </c>
      <c r="E26" s="186">
        <v>10</v>
      </c>
      <c r="F26" s="189">
        <v>144</v>
      </c>
      <c r="G26" s="190">
        <f t="shared" si="0"/>
        <v>1440</v>
      </c>
    </row>
    <row r="27" spans="1:7" x14ac:dyDescent="0.3">
      <c r="A27" s="185">
        <v>25</v>
      </c>
      <c r="B27" s="198" t="s">
        <v>188</v>
      </c>
      <c r="C27" s="192" t="s">
        <v>84</v>
      </c>
      <c r="D27" s="204" t="s">
        <v>6</v>
      </c>
      <c r="E27" s="186">
        <v>11.6</v>
      </c>
      <c r="F27" s="187">
        <v>144</v>
      </c>
      <c r="G27" s="190">
        <f t="shared" si="0"/>
        <v>1670.3999999999999</v>
      </c>
    </row>
    <row r="28" spans="1:7" x14ac:dyDescent="0.35">
      <c r="A28" s="185">
        <v>26</v>
      </c>
      <c r="B28" s="198" t="s">
        <v>189</v>
      </c>
      <c r="C28" s="207" t="s">
        <v>219</v>
      </c>
      <c r="D28" s="204" t="s">
        <v>6</v>
      </c>
      <c r="E28" s="186">
        <v>2.2000000000000002</v>
      </c>
      <c r="F28" s="187">
        <v>144</v>
      </c>
      <c r="G28" s="190">
        <f t="shared" si="0"/>
        <v>316.8</v>
      </c>
    </row>
    <row r="29" spans="1:7" x14ac:dyDescent="0.35">
      <c r="A29" s="185">
        <v>27</v>
      </c>
      <c r="B29" s="198" t="s">
        <v>190</v>
      </c>
      <c r="C29" s="207" t="s">
        <v>219</v>
      </c>
      <c r="D29" s="204" t="s">
        <v>6</v>
      </c>
      <c r="E29" s="186">
        <v>7</v>
      </c>
      <c r="F29" s="187">
        <v>10</v>
      </c>
      <c r="G29" s="190">
        <f t="shared" si="0"/>
        <v>70</v>
      </c>
    </row>
    <row r="30" spans="1:7" x14ac:dyDescent="0.35">
      <c r="A30" s="185">
        <v>28</v>
      </c>
      <c r="B30" s="198" t="s">
        <v>191</v>
      </c>
      <c r="C30" s="207" t="s">
        <v>26</v>
      </c>
      <c r="D30" s="204" t="s">
        <v>6</v>
      </c>
      <c r="E30" s="186">
        <v>0.7</v>
      </c>
      <c r="F30" s="187">
        <v>500</v>
      </c>
      <c r="G30" s="190">
        <f t="shared" si="0"/>
        <v>350</v>
      </c>
    </row>
    <row r="31" spans="1:7" x14ac:dyDescent="0.35">
      <c r="A31" s="185">
        <v>29</v>
      </c>
      <c r="B31" s="198" t="s">
        <v>192</v>
      </c>
      <c r="C31" s="207" t="s">
        <v>26</v>
      </c>
      <c r="D31" s="204" t="s">
        <v>7</v>
      </c>
      <c r="E31" s="186">
        <v>17.5</v>
      </c>
      <c r="F31" s="187">
        <v>160</v>
      </c>
      <c r="G31" s="190">
        <f t="shared" si="0"/>
        <v>2800</v>
      </c>
    </row>
    <row r="32" spans="1:7" x14ac:dyDescent="0.35">
      <c r="A32" s="185">
        <v>30</v>
      </c>
      <c r="B32" s="198" t="s">
        <v>210</v>
      </c>
      <c r="C32" s="207" t="s">
        <v>220</v>
      </c>
      <c r="D32" s="204" t="s">
        <v>7</v>
      </c>
      <c r="E32" s="186">
        <v>35</v>
      </c>
      <c r="F32" s="187">
        <v>2</v>
      </c>
      <c r="G32" s="190">
        <f t="shared" si="0"/>
        <v>70</v>
      </c>
    </row>
    <row r="33" spans="1:7" x14ac:dyDescent="0.35">
      <c r="A33" s="185">
        <v>31</v>
      </c>
      <c r="B33" s="198" t="s">
        <v>193</v>
      </c>
      <c r="C33" s="207" t="s">
        <v>220</v>
      </c>
      <c r="D33" s="204" t="s">
        <v>7</v>
      </c>
      <c r="E33" s="186">
        <v>36</v>
      </c>
      <c r="F33" s="187">
        <v>2</v>
      </c>
      <c r="G33" s="190">
        <f t="shared" si="0"/>
        <v>72</v>
      </c>
    </row>
    <row r="34" spans="1:7" x14ac:dyDescent="0.35">
      <c r="A34" s="185">
        <v>32</v>
      </c>
      <c r="B34" s="198" t="s">
        <v>194</v>
      </c>
      <c r="C34" s="207" t="s">
        <v>220</v>
      </c>
      <c r="D34" s="204" t="s">
        <v>7</v>
      </c>
      <c r="E34" s="186">
        <v>36</v>
      </c>
      <c r="F34" s="187">
        <v>2</v>
      </c>
      <c r="G34" s="190">
        <f t="shared" si="0"/>
        <v>72</v>
      </c>
    </row>
    <row r="35" spans="1:7" x14ac:dyDescent="0.35">
      <c r="A35" s="185">
        <v>33</v>
      </c>
      <c r="B35" s="198" t="s">
        <v>195</v>
      </c>
      <c r="C35" s="207" t="s">
        <v>220</v>
      </c>
      <c r="D35" s="204" t="s">
        <v>7</v>
      </c>
      <c r="E35" s="186">
        <v>36</v>
      </c>
      <c r="F35" s="187">
        <v>2</v>
      </c>
      <c r="G35" s="190">
        <f t="shared" ref="G35:G53" si="1">E35*F35</f>
        <v>72</v>
      </c>
    </row>
    <row r="36" spans="1:7" x14ac:dyDescent="0.35">
      <c r="A36" s="185">
        <v>34</v>
      </c>
      <c r="B36" s="198" t="s">
        <v>196</v>
      </c>
      <c r="C36" s="207" t="s">
        <v>224</v>
      </c>
      <c r="D36" s="204" t="s">
        <v>7</v>
      </c>
      <c r="E36" s="186">
        <v>11.9</v>
      </c>
      <c r="F36" s="187">
        <v>144</v>
      </c>
      <c r="G36" s="190">
        <f t="shared" si="1"/>
        <v>1713.6000000000001</v>
      </c>
    </row>
    <row r="37" spans="1:7" x14ac:dyDescent="0.3">
      <c r="A37" s="185">
        <v>35</v>
      </c>
      <c r="B37" s="197" t="s">
        <v>127</v>
      </c>
      <c r="C37" s="192" t="s">
        <v>72</v>
      </c>
      <c r="D37" s="203" t="s">
        <v>7</v>
      </c>
      <c r="E37" s="186">
        <v>9</v>
      </c>
      <c r="F37" s="189">
        <v>30</v>
      </c>
      <c r="G37" s="190">
        <f t="shared" si="1"/>
        <v>270</v>
      </c>
    </row>
    <row r="38" spans="1:7" x14ac:dyDescent="0.35">
      <c r="A38" s="185">
        <v>36</v>
      </c>
      <c r="B38" s="198" t="s">
        <v>197</v>
      </c>
      <c r="C38" s="207" t="s">
        <v>223</v>
      </c>
      <c r="D38" s="204" t="s">
        <v>6</v>
      </c>
      <c r="E38" s="186">
        <v>1.7</v>
      </c>
      <c r="F38" s="187">
        <v>144</v>
      </c>
      <c r="G38" s="190">
        <f t="shared" si="1"/>
        <v>244.79999999999998</v>
      </c>
    </row>
    <row r="39" spans="1:7" x14ac:dyDescent="0.3">
      <c r="A39" s="185">
        <v>37</v>
      </c>
      <c r="B39" s="201" t="s">
        <v>82</v>
      </c>
      <c r="C39" s="192" t="s">
        <v>91</v>
      </c>
      <c r="D39" s="203" t="s">
        <v>118</v>
      </c>
      <c r="E39" s="194">
        <v>13.49</v>
      </c>
      <c r="F39" s="187">
        <v>100</v>
      </c>
      <c r="G39" s="190">
        <f t="shared" si="1"/>
        <v>1349</v>
      </c>
    </row>
    <row r="40" spans="1:7" x14ac:dyDescent="0.3">
      <c r="A40" s="185">
        <v>38</v>
      </c>
      <c r="B40" s="198" t="s">
        <v>198</v>
      </c>
      <c r="C40" s="192" t="s">
        <v>91</v>
      </c>
      <c r="D40" s="204" t="s">
        <v>118</v>
      </c>
      <c r="E40" s="186">
        <v>45.01</v>
      </c>
      <c r="F40" s="187">
        <v>10</v>
      </c>
      <c r="G40" s="190">
        <f t="shared" si="1"/>
        <v>450.09999999999997</v>
      </c>
    </row>
    <row r="41" spans="1:7" x14ac:dyDescent="0.3">
      <c r="A41" s="185">
        <v>39</v>
      </c>
      <c r="B41" s="198" t="s">
        <v>199</v>
      </c>
      <c r="C41" s="192" t="s">
        <v>90</v>
      </c>
      <c r="D41" s="204" t="s">
        <v>7</v>
      </c>
      <c r="E41" s="186">
        <v>5</v>
      </c>
      <c r="F41" s="187">
        <v>144</v>
      </c>
      <c r="G41" s="190">
        <f t="shared" si="1"/>
        <v>720</v>
      </c>
    </row>
    <row r="42" spans="1:7" x14ac:dyDescent="0.35">
      <c r="A42" s="185">
        <v>40</v>
      </c>
      <c r="B42" s="198" t="s">
        <v>200</v>
      </c>
      <c r="C42" s="207" t="s">
        <v>221</v>
      </c>
      <c r="D42" s="204" t="s">
        <v>6</v>
      </c>
      <c r="E42" s="186">
        <v>5.5</v>
      </c>
      <c r="F42" s="187">
        <v>144</v>
      </c>
      <c r="G42" s="190">
        <f t="shared" si="1"/>
        <v>792</v>
      </c>
    </row>
    <row r="43" spans="1:7" x14ac:dyDescent="0.35">
      <c r="A43" s="185">
        <v>41</v>
      </c>
      <c r="B43" s="198" t="s">
        <v>201</v>
      </c>
      <c r="C43" s="207" t="s">
        <v>215</v>
      </c>
      <c r="D43" s="204" t="s">
        <v>6</v>
      </c>
      <c r="E43" s="186">
        <v>4.5</v>
      </c>
      <c r="F43" s="187">
        <v>144</v>
      </c>
      <c r="G43" s="190">
        <f t="shared" si="1"/>
        <v>648</v>
      </c>
    </row>
    <row r="44" spans="1:7" x14ac:dyDescent="0.35">
      <c r="A44" s="185">
        <v>42</v>
      </c>
      <c r="B44" s="198" t="s">
        <v>202</v>
      </c>
      <c r="C44" s="207" t="s">
        <v>225</v>
      </c>
      <c r="D44" s="204" t="s">
        <v>6</v>
      </c>
      <c r="E44" s="186">
        <v>29</v>
      </c>
      <c r="F44" s="187">
        <v>10</v>
      </c>
      <c r="G44" s="190">
        <f t="shared" si="1"/>
        <v>290</v>
      </c>
    </row>
    <row r="45" spans="1:7" x14ac:dyDescent="0.35">
      <c r="A45" s="185">
        <v>43</v>
      </c>
      <c r="B45" s="202" t="s">
        <v>203</v>
      </c>
      <c r="C45" s="207" t="s">
        <v>224</v>
      </c>
      <c r="D45" s="204" t="s">
        <v>6</v>
      </c>
      <c r="E45" s="186">
        <v>2.2999999999999998</v>
      </c>
      <c r="F45" s="187">
        <v>288</v>
      </c>
      <c r="G45" s="190">
        <f t="shared" si="1"/>
        <v>662.4</v>
      </c>
    </row>
    <row r="46" spans="1:7" x14ac:dyDescent="0.35">
      <c r="A46" s="185">
        <v>44</v>
      </c>
      <c r="B46" s="198" t="s">
        <v>204</v>
      </c>
      <c r="C46" s="207" t="s">
        <v>224</v>
      </c>
      <c r="D46" s="204" t="s">
        <v>7</v>
      </c>
      <c r="E46" s="186">
        <v>11.5</v>
      </c>
      <c r="F46" s="187">
        <v>10</v>
      </c>
      <c r="G46" s="190">
        <f t="shared" si="1"/>
        <v>115</v>
      </c>
    </row>
    <row r="47" spans="1:7" x14ac:dyDescent="0.35">
      <c r="A47" s="185">
        <v>45</v>
      </c>
      <c r="B47" s="202" t="s">
        <v>205</v>
      </c>
      <c r="C47" s="207" t="s">
        <v>218</v>
      </c>
      <c r="D47" s="206" t="s">
        <v>6</v>
      </c>
      <c r="E47" s="188">
        <v>3.5</v>
      </c>
      <c r="F47" s="189">
        <v>144</v>
      </c>
      <c r="G47" s="190">
        <f t="shared" si="1"/>
        <v>504</v>
      </c>
    </row>
    <row r="48" spans="1:7" x14ac:dyDescent="0.35">
      <c r="A48" s="185">
        <v>46</v>
      </c>
      <c r="B48" s="202" t="s">
        <v>206</v>
      </c>
      <c r="C48" s="207" t="s">
        <v>222</v>
      </c>
      <c r="D48" s="206" t="s">
        <v>6</v>
      </c>
      <c r="E48" s="188">
        <v>41.6</v>
      </c>
      <c r="F48" s="189">
        <v>10</v>
      </c>
      <c r="G48" s="190">
        <f t="shared" si="1"/>
        <v>416</v>
      </c>
    </row>
    <row r="49" spans="1:7" x14ac:dyDescent="0.35">
      <c r="A49" s="185">
        <v>47</v>
      </c>
      <c r="B49" s="198" t="s">
        <v>207</v>
      </c>
      <c r="C49" s="207" t="s">
        <v>222</v>
      </c>
      <c r="D49" s="206" t="s">
        <v>6</v>
      </c>
      <c r="E49" s="186">
        <v>2.4</v>
      </c>
      <c r="F49" s="187">
        <v>144</v>
      </c>
      <c r="G49" s="190">
        <f t="shared" si="1"/>
        <v>345.59999999999997</v>
      </c>
    </row>
    <row r="50" spans="1:7" x14ac:dyDescent="0.3">
      <c r="A50" s="185">
        <v>48</v>
      </c>
      <c r="B50" s="201" t="s">
        <v>73</v>
      </c>
      <c r="C50" s="192" t="s">
        <v>88</v>
      </c>
      <c r="D50" s="203" t="s">
        <v>6</v>
      </c>
      <c r="E50" s="194">
        <v>24.5</v>
      </c>
      <c r="F50" s="189">
        <v>144</v>
      </c>
      <c r="G50" s="190">
        <f t="shared" si="1"/>
        <v>3528</v>
      </c>
    </row>
    <row r="51" spans="1:7" x14ac:dyDescent="0.35">
      <c r="A51" s="185">
        <v>49</v>
      </c>
      <c r="B51" s="198" t="s">
        <v>208</v>
      </c>
      <c r="C51" s="207" t="s">
        <v>89</v>
      </c>
      <c r="D51" s="204" t="s">
        <v>7</v>
      </c>
      <c r="E51" s="186">
        <v>5.8</v>
      </c>
      <c r="F51" s="187">
        <v>200</v>
      </c>
      <c r="G51" s="190">
        <f t="shared" si="1"/>
        <v>1160</v>
      </c>
    </row>
    <row r="52" spans="1:7" x14ac:dyDescent="0.35">
      <c r="A52" s="185">
        <v>50</v>
      </c>
      <c r="B52" s="198" t="s">
        <v>209</v>
      </c>
      <c r="C52" s="207" t="s">
        <v>213</v>
      </c>
      <c r="D52" s="204" t="s">
        <v>6</v>
      </c>
      <c r="E52" s="186">
        <v>3.2</v>
      </c>
      <c r="F52" s="187">
        <v>10</v>
      </c>
      <c r="G52" s="190">
        <f t="shared" si="1"/>
        <v>32</v>
      </c>
    </row>
    <row r="53" spans="1:7" x14ac:dyDescent="0.3">
      <c r="A53" s="185">
        <v>51</v>
      </c>
      <c r="B53" s="201" t="s">
        <v>74</v>
      </c>
      <c r="C53" s="192" t="s">
        <v>90</v>
      </c>
      <c r="D53" s="203" t="s">
        <v>7</v>
      </c>
      <c r="E53" s="194">
        <v>6.71</v>
      </c>
      <c r="F53" s="187">
        <v>10</v>
      </c>
      <c r="G53" s="190">
        <f t="shared" si="1"/>
        <v>67.099999999999994</v>
      </c>
    </row>
    <row r="54" spans="1:7" x14ac:dyDescent="0.3">
      <c r="A54" s="185"/>
      <c r="B54" s="198"/>
      <c r="D54" s="204"/>
      <c r="E54" s="186"/>
      <c r="F54" s="187"/>
      <c r="G54" s="187">
        <f>SUM(G3:G53)*1.19</f>
        <v>49747.902399999999</v>
      </c>
    </row>
  </sheetData>
  <sortState xmlns:xlrd2="http://schemas.microsoft.com/office/spreadsheetml/2017/richdata2" ref="B4:G53">
    <sortCondition ref="B3:B53"/>
  </sortState>
  <phoneticPr fontId="3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decembrie</vt:lpstr>
      <vt:lpstr>2023</vt:lpstr>
      <vt:lpstr>Buget</vt:lpstr>
      <vt:lpstr>Sheet1</vt:lpstr>
      <vt:lpstr>decembrie!Print_Titles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2023-01-05T12:04:02Z</cp:lastPrinted>
  <dcterms:created xsi:type="dcterms:W3CDTF">2016-12-15T11:49:12Z</dcterms:created>
  <dcterms:modified xsi:type="dcterms:W3CDTF">2023-01-05T12:05:41Z</dcterms:modified>
</cp:coreProperties>
</file>